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835"/>
  </bookViews>
  <sheets>
    <sheet name="data SCM  -2.11.24 (3)" sheetId="1" r:id="rId1"/>
  </sheets>
  <definedNames>
    <definedName name="_xlnm._FilterDatabase" localSheetId="0" hidden="1">'data SCM  -2.11.24 (3)'!$B$1:$B$168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26" i="1" l="1"/>
  <c r="R226" i="1"/>
  <c r="N226" i="1"/>
  <c r="T226" i="1" s="1"/>
  <c r="M226" i="1"/>
  <c r="L226" i="1"/>
  <c r="K226" i="1"/>
  <c r="J226" i="1"/>
  <c r="S225" i="1"/>
  <c r="R225" i="1"/>
  <c r="N225" i="1"/>
  <c r="T225" i="1" s="1"/>
  <c r="M225" i="1"/>
  <c r="L225" i="1"/>
  <c r="K225" i="1"/>
  <c r="J225" i="1"/>
  <c r="S224" i="1"/>
  <c r="R224" i="1"/>
  <c r="N224" i="1"/>
  <c r="T224" i="1" s="1"/>
  <c r="M224" i="1"/>
  <c r="L224" i="1"/>
  <c r="K224" i="1"/>
  <c r="J224" i="1"/>
  <c r="S223" i="1"/>
  <c r="R223" i="1"/>
  <c r="N223" i="1"/>
  <c r="T223" i="1" s="1"/>
  <c r="M223" i="1"/>
  <c r="L223" i="1"/>
  <c r="K223" i="1"/>
  <c r="J223" i="1"/>
  <c r="S222" i="1"/>
  <c r="R222" i="1"/>
  <c r="N222" i="1"/>
  <c r="T222" i="1" s="1"/>
  <c r="M222" i="1"/>
  <c r="L222" i="1"/>
  <c r="K222" i="1"/>
  <c r="J222" i="1"/>
  <c r="S221" i="1"/>
  <c r="R221" i="1"/>
  <c r="N221" i="1"/>
  <c r="T221" i="1" s="1"/>
  <c r="M221" i="1"/>
  <c r="L221" i="1"/>
  <c r="K221" i="1"/>
  <c r="J221" i="1"/>
  <c r="S220" i="1"/>
  <c r="R220" i="1"/>
  <c r="N220" i="1"/>
  <c r="T220" i="1" s="1"/>
  <c r="M220" i="1"/>
  <c r="L220" i="1"/>
  <c r="K220" i="1"/>
  <c r="J220" i="1"/>
  <c r="S219" i="1"/>
  <c r="R219" i="1"/>
  <c r="N219" i="1"/>
  <c r="T219" i="1" s="1"/>
  <c r="M219" i="1"/>
  <c r="L219" i="1"/>
  <c r="K219" i="1"/>
  <c r="J219" i="1"/>
  <c r="S218" i="1"/>
  <c r="R218" i="1"/>
  <c r="N218" i="1"/>
  <c r="T218" i="1" s="1"/>
  <c r="M218" i="1"/>
  <c r="L218" i="1"/>
  <c r="K218" i="1"/>
  <c r="J218" i="1"/>
  <c r="S217" i="1"/>
  <c r="R217" i="1"/>
  <c r="N217" i="1"/>
  <c r="T217" i="1" s="1"/>
  <c r="M217" i="1"/>
  <c r="L217" i="1"/>
  <c r="K217" i="1"/>
  <c r="J217" i="1"/>
  <c r="S216" i="1"/>
  <c r="R216" i="1"/>
  <c r="N216" i="1"/>
  <c r="T216" i="1" s="1"/>
  <c r="M216" i="1"/>
  <c r="L216" i="1"/>
  <c r="K216" i="1"/>
  <c r="J216" i="1"/>
  <c r="S215" i="1"/>
  <c r="R215" i="1"/>
  <c r="N215" i="1"/>
  <c r="T215" i="1" s="1"/>
  <c r="M215" i="1"/>
  <c r="L215" i="1"/>
  <c r="K215" i="1"/>
  <c r="J215" i="1"/>
  <c r="S214" i="1"/>
  <c r="R214" i="1"/>
  <c r="N214" i="1"/>
  <c r="T214" i="1" s="1"/>
  <c r="M214" i="1"/>
  <c r="L214" i="1"/>
  <c r="K214" i="1"/>
  <c r="J214" i="1"/>
  <c r="S213" i="1"/>
  <c r="R213" i="1"/>
  <c r="N213" i="1"/>
  <c r="T213" i="1" s="1"/>
  <c r="M213" i="1"/>
  <c r="L213" i="1"/>
  <c r="K213" i="1"/>
  <c r="J213" i="1"/>
  <c r="S212" i="1"/>
  <c r="R212" i="1"/>
  <c r="N212" i="1"/>
  <c r="T212" i="1" s="1"/>
  <c r="M212" i="1"/>
  <c r="L212" i="1"/>
  <c r="K212" i="1"/>
  <c r="J212" i="1"/>
  <c r="S211" i="1"/>
  <c r="R211" i="1"/>
  <c r="N211" i="1"/>
  <c r="T211" i="1" s="1"/>
  <c r="M211" i="1"/>
  <c r="L211" i="1"/>
  <c r="K211" i="1"/>
  <c r="J211" i="1"/>
  <c r="S210" i="1"/>
  <c r="R210" i="1"/>
  <c r="N210" i="1"/>
  <c r="T210" i="1" s="1"/>
  <c r="M210" i="1"/>
  <c r="L210" i="1"/>
  <c r="K210" i="1"/>
  <c r="J210" i="1"/>
  <c r="S209" i="1"/>
  <c r="R209" i="1"/>
  <c r="N209" i="1"/>
  <c r="T209" i="1" s="1"/>
  <c r="M209" i="1"/>
  <c r="L209" i="1"/>
  <c r="K209" i="1"/>
  <c r="J209" i="1"/>
  <c r="S208" i="1"/>
  <c r="R208" i="1"/>
  <c r="N208" i="1"/>
  <c r="T208" i="1" s="1"/>
  <c r="M208" i="1"/>
  <c r="L208" i="1"/>
  <c r="K208" i="1"/>
  <c r="J208" i="1"/>
  <c r="S207" i="1"/>
  <c r="R207" i="1"/>
  <c r="N207" i="1"/>
  <c r="T207" i="1" s="1"/>
  <c r="M207" i="1"/>
  <c r="L207" i="1"/>
  <c r="K207" i="1"/>
  <c r="J207" i="1"/>
  <c r="S206" i="1"/>
  <c r="R206" i="1"/>
  <c r="N206" i="1"/>
  <c r="T206" i="1" s="1"/>
  <c r="M206" i="1"/>
  <c r="L206" i="1"/>
  <c r="K206" i="1"/>
  <c r="J206" i="1"/>
  <c r="S205" i="1"/>
  <c r="R205" i="1"/>
  <c r="N205" i="1"/>
  <c r="T205" i="1" s="1"/>
  <c r="M205" i="1"/>
  <c r="L205" i="1"/>
  <c r="K205" i="1"/>
  <c r="J205" i="1"/>
  <c r="S204" i="1"/>
  <c r="R204" i="1"/>
  <c r="N204" i="1"/>
  <c r="T204" i="1" s="1"/>
  <c r="M204" i="1"/>
  <c r="L204" i="1"/>
  <c r="K204" i="1"/>
  <c r="J204" i="1"/>
  <c r="S203" i="1"/>
  <c r="R203" i="1"/>
  <c r="N203" i="1"/>
  <c r="T203" i="1" s="1"/>
  <c r="M203" i="1"/>
  <c r="L203" i="1"/>
  <c r="K203" i="1"/>
  <c r="J203" i="1"/>
  <c r="S202" i="1"/>
  <c r="R202" i="1"/>
  <c r="N202" i="1"/>
  <c r="T202" i="1" s="1"/>
  <c r="M202" i="1"/>
  <c r="L202" i="1"/>
  <c r="K202" i="1"/>
  <c r="J202" i="1"/>
  <c r="S201" i="1"/>
  <c r="R201" i="1"/>
  <c r="N201" i="1"/>
  <c r="T201" i="1" s="1"/>
  <c r="M201" i="1"/>
  <c r="L201" i="1"/>
  <c r="K201" i="1"/>
  <c r="J201" i="1"/>
  <c r="S200" i="1"/>
  <c r="R200" i="1"/>
  <c r="N200" i="1"/>
  <c r="T200" i="1" s="1"/>
  <c r="M200" i="1"/>
  <c r="L200" i="1"/>
  <c r="K200" i="1"/>
  <c r="J200" i="1"/>
  <c r="S199" i="1"/>
  <c r="R199" i="1"/>
  <c r="N199" i="1"/>
  <c r="T199" i="1" s="1"/>
  <c r="M199" i="1"/>
  <c r="L199" i="1"/>
  <c r="K199" i="1"/>
  <c r="J199" i="1"/>
  <c r="S198" i="1"/>
  <c r="R198" i="1"/>
  <c r="N198" i="1"/>
  <c r="T198" i="1" s="1"/>
  <c r="M198" i="1"/>
  <c r="L198" i="1"/>
  <c r="K198" i="1"/>
  <c r="J198" i="1"/>
  <c r="S197" i="1"/>
  <c r="R197" i="1"/>
  <c r="N197" i="1"/>
  <c r="T197" i="1" s="1"/>
  <c r="M197" i="1"/>
  <c r="L197" i="1"/>
  <c r="K197" i="1"/>
  <c r="J197" i="1"/>
  <c r="S196" i="1"/>
  <c r="R196" i="1"/>
  <c r="N196" i="1"/>
  <c r="T196" i="1" s="1"/>
  <c r="M196" i="1"/>
  <c r="L196" i="1"/>
  <c r="K196" i="1"/>
  <c r="J196" i="1"/>
  <c r="S195" i="1"/>
  <c r="R195" i="1"/>
  <c r="N195" i="1"/>
  <c r="T195" i="1" s="1"/>
  <c r="M195" i="1"/>
  <c r="L195" i="1"/>
  <c r="K195" i="1"/>
  <c r="J195" i="1"/>
  <c r="S194" i="1"/>
  <c r="R194" i="1"/>
  <c r="N194" i="1"/>
  <c r="T194" i="1" s="1"/>
  <c r="M194" i="1"/>
  <c r="L194" i="1"/>
  <c r="K194" i="1"/>
  <c r="J194" i="1"/>
  <c r="S193" i="1"/>
  <c r="R193" i="1"/>
  <c r="N193" i="1"/>
  <c r="T193" i="1" s="1"/>
  <c r="M193" i="1"/>
  <c r="L193" i="1"/>
  <c r="K193" i="1"/>
  <c r="J193" i="1"/>
  <c r="S192" i="1"/>
  <c r="R192" i="1"/>
  <c r="N192" i="1"/>
  <c r="T192" i="1" s="1"/>
  <c r="M192" i="1"/>
  <c r="L192" i="1"/>
  <c r="K192" i="1"/>
  <c r="J192" i="1"/>
  <c r="S191" i="1"/>
  <c r="R191" i="1"/>
  <c r="N191" i="1"/>
  <c r="T191" i="1" s="1"/>
  <c r="M191" i="1"/>
  <c r="L191" i="1"/>
  <c r="K191" i="1"/>
  <c r="J191" i="1"/>
  <c r="S190" i="1"/>
  <c r="R190" i="1"/>
  <c r="N190" i="1"/>
  <c r="T190" i="1" s="1"/>
  <c r="M190" i="1"/>
  <c r="L190" i="1"/>
  <c r="K190" i="1"/>
  <c r="J190" i="1"/>
  <c r="S189" i="1"/>
  <c r="R189" i="1"/>
  <c r="N189" i="1"/>
  <c r="T189" i="1" s="1"/>
  <c r="M189" i="1"/>
  <c r="L189" i="1"/>
  <c r="K189" i="1"/>
  <c r="J189" i="1"/>
  <c r="S188" i="1"/>
  <c r="R188" i="1"/>
  <c r="N188" i="1"/>
  <c r="T188" i="1" s="1"/>
  <c r="M188" i="1"/>
  <c r="L188" i="1"/>
  <c r="K188" i="1"/>
  <c r="J188" i="1"/>
  <c r="R187" i="1"/>
  <c r="N187" i="1"/>
  <c r="T187" i="1" s="1"/>
  <c r="M187" i="1"/>
  <c r="S187" i="1" s="1"/>
  <c r="L187" i="1"/>
  <c r="K187" i="1"/>
  <c r="J187" i="1"/>
  <c r="U186" i="1"/>
  <c r="R186" i="1"/>
  <c r="Q186" i="1"/>
  <c r="N186" i="1"/>
  <c r="T186" i="1" s="1"/>
  <c r="M186" i="1"/>
  <c r="S186" i="1" s="1"/>
  <c r="L186" i="1"/>
  <c r="K186" i="1"/>
  <c r="O186" i="1" s="1"/>
  <c r="J186" i="1"/>
  <c r="P186" i="1" s="1"/>
  <c r="S185" i="1"/>
  <c r="R185" i="1"/>
  <c r="N185" i="1"/>
  <c r="T185" i="1" s="1"/>
  <c r="M185" i="1"/>
  <c r="L185" i="1"/>
  <c r="K185" i="1"/>
  <c r="J185" i="1"/>
  <c r="Q184" i="1"/>
  <c r="P184" i="1"/>
  <c r="N184" i="1"/>
  <c r="T184" i="1" s="1"/>
  <c r="M184" i="1"/>
  <c r="S184" i="1" s="1"/>
  <c r="L184" i="1"/>
  <c r="R184" i="1" s="1"/>
  <c r="K184" i="1"/>
  <c r="J184" i="1"/>
  <c r="T183" i="1"/>
  <c r="Q183" i="1"/>
  <c r="P183" i="1"/>
  <c r="N183" i="1"/>
  <c r="M183" i="1"/>
  <c r="S183" i="1" s="1"/>
  <c r="L183" i="1"/>
  <c r="R183" i="1" s="1"/>
  <c r="K183" i="1"/>
  <c r="J183" i="1"/>
  <c r="T182" i="1"/>
  <c r="Q182" i="1"/>
  <c r="P182" i="1"/>
  <c r="N182" i="1"/>
  <c r="M182" i="1"/>
  <c r="S182" i="1" s="1"/>
  <c r="L182" i="1"/>
  <c r="R182" i="1" s="1"/>
  <c r="K182" i="1"/>
  <c r="J182" i="1"/>
  <c r="O182" i="1" s="1"/>
  <c r="U182" i="1" s="1"/>
  <c r="T181" i="1"/>
  <c r="Q181" i="1"/>
  <c r="P181" i="1"/>
  <c r="N181" i="1"/>
  <c r="M181" i="1"/>
  <c r="S181" i="1" s="1"/>
  <c r="L181" i="1"/>
  <c r="R181" i="1" s="1"/>
  <c r="K181" i="1"/>
  <c r="J181" i="1"/>
  <c r="T180" i="1"/>
  <c r="Q180" i="1"/>
  <c r="P180" i="1"/>
  <c r="N180" i="1"/>
  <c r="M180" i="1"/>
  <c r="S180" i="1" s="1"/>
  <c r="L180" i="1"/>
  <c r="R180" i="1" s="1"/>
  <c r="K180" i="1"/>
  <c r="J180" i="1"/>
  <c r="T179" i="1"/>
  <c r="Q179" i="1"/>
  <c r="P179" i="1"/>
  <c r="N179" i="1"/>
  <c r="M179" i="1"/>
  <c r="S179" i="1" s="1"/>
  <c r="L179" i="1"/>
  <c r="R179" i="1" s="1"/>
  <c r="K179" i="1"/>
  <c r="J179" i="1"/>
  <c r="O179" i="1" s="1"/>
  <c r="U179" i="1" s="1"/>
  <c r="T178" i="1"/>
  <c r="Q178" i="1"/>
  <c r="P178" i="1"/>
  <c r="N178" i="1"/>
  <c r="M178" i="1"/>
  <c r="S178" i="1" s="1"/>
  <c r="L178" i="1"/>
  <c r="R178" i="1" s="1"/>
  <c r="K178" i="1"/>
  <c r="J178" i="1"/>
  <c r="O178" i="1" s="1"/>
  <c r="U178" i="1" s="1"/>
  <c r="T177" i="1"/>
  <c r="Q177" i="1"/>
  <c r="P177" i="1"/>
  <c r="N177" i="1"/>
  <c r="M177" i="1"/>
  <c r="S177" i="1" s="1"/>
  <c r="L177" i="1"/>
  <c r="R177" i="1" s="1"/>
  <c r="K177" i="1"/>
  <c r="J177" i="1"/>
  <c r="T176" i="1"/>
  <c r="Q176" i="1"/>
  <c r="P176" i="1"/>
  <c r="N176" i="1"/>
  <c r="M176" i="1"/>
  <c r="S176" i="1" s="1"/>
  <c r="L176" i="1"/>
  <c r="R176" i="1" s="1"/>
  <c r="K176" i="1"/>
  <c r="J176" i="1"/>
  <c r="T175" i="1"/>
  <c r="Q175" i="1"/>
  <c r="P175" i="1"/>
  <c r="N175" i="1"/>
  <c r="M175" i="1"/>
  <c r="S175" i="1" s="1"/>
  <c r="L175" i="1"/>
  <c r="R175" i="1" s="1"/>
  <c r="K175" i="1"/>
  <c r="J175" i="1"/>
  <c r="T174" i="1"/>
  <c r="Q174" i="1"/>
  <c r="P174" i="1"/>
  <c r="N174" i="1"/>
  <c r="M174" i="1"/>
  <c r="S174" i="1" s="1"/>
  <c r="L174" i="1"/>
  <c r="R174" i="1" s="1"/>
  <c r="K174" i="1"/>
  <c r="J174" i="1"/>
  <c r="O174" i="1" s="1"/>
  <c r="U174" i="1" s="1"/>
  <c r="T173" i="1"/>
  <c r="Q173" i="1"/>
  <c r="P173" i="1"/>
  <c r="N173" i="1"/>
  <c r="M173" i="1"/>
  <c r="S173" i="1" s="1"/>
  <c r="L173" i="1"/>
  <c r="R173" i="1" s="1"/>
  <c r="K173" i="1"/>
  <c r="J173" i="1"/>
  <c r="T172" i="1"/>
  <c r="Q172" i="1"/>
  <c r="P172" i="1"/>
  <c r="N172" i="1"/>
  <c r="M172" i="1"/>
  <c r="S172" i="1" s="1"/>
  <c r="L172" i="1"/>
  <c r="R172" i="1" s="1"/>
  <c r="K172" i="1"/>
  <c r="J172" i="1"/>
  <c r="T171" i="1"/>
  <c r="Q171" i="1"/>
  <c r="P171" i="1"/>
  <c r="N171" i="1"/>
  <c r="M171" i="1"/>
  <c r="S171" i="1" s="1"/>
  <c r="L171" i="1"/>
  <c r="R171" i="1" s="1"/>
  <c r="K171" i="1"/>
  <c r="J171" i="1"/>
  <c r="O171" i="1" s="1"/>
  <c r="U171" i="1" s="1"/>
  <c r="T170" i="1"/>
  <c r="Q170" i="1"/>
  <c r="P170" i="1"/>
  <c r="N170" i="1"/>
  <c r="M170" i="1"/>
  <c r="S170" i="1" s="1"/>
  <c r="L170" i="1"/>
  <c r="R170" i="1" s="1"/>
  <c r="K170" i="1"/>
  <c r="J170" i="1"/>
  <c r="O170" i="1" s="1"/>
  <c r="U170" i="1" s="1"/>
  <c r="T169" i="1"/>
  <c r="Q169" i="1"/>
  <c r="P169" i="1"/>
  <c r="N169" i="1"/>
  <c r="M169" i="1"/>
  <c r="S169" i="1" s="1"/>
  <c r="L169" i="1"/>
  <c r="R169" i="1" s="1"/>
  <c r="K169" i="1"/>
  <c r="J169" i="1"/>
  <c r="T168" i="1"/>
  <c r="Q168" i="1"/>
  <c r="P168" i="1"/>
  <c r="N168" i="1"/>
  <c r="M168" i="1"/>
  <c r="S168" i="1" s="1"/>
  <c r="L168" i="1"/>
  <c r="R168" i="1" s="1"/>
  <c r="K168" i="1"/>
  <c r="J168" i="1"/>
  <c r="T167" i="1"/>
  <c r="Q167" i="1"/>
  <c r="P167" i="1"/>
  <c r="N167" i="1"/>
  <c r="M167" i="1"/>
  <c r="S167" i="1" s="1"/>
  <c r="L167" i="1"/>
  <c r="R167" i="1" s="1"/>
  <c r="K167" i="1"/>
  <c r="J167" i="1"/>
  <c r="T166" i="1"/>
  <c r="Q166" i="1"/>
  <c r="P166" i="1"/>
  <c r="N166" i="1"/>
  <c r="M166" i="1"/>
  <c r="S166" i="1" s="1"/>
  <c r="L166" i="1"/>
  <c r="R166" i="1" s="1"/>
  <c r="K166" i="1"/>
  <c r="J166" i="1"/>
  <c r="O166" i="1" s="1"/>
  <c r="U166" i="1" s="1"/>
  <c r="T165" i="1"/>
  <c r="Q165" i="1"/>
  <c r="P165" i="1"/>
  <c r="N165" i="1"/>
  <c r="M165" i="1"/>
  <c r="S165" i="1" s="1"/>
  <c r="L165" i="1"/>
  <c r="R165" i="1" s="1"/>
  <c r="K165" i="1"/>
  <c r="J165" i="1"/>
  <c r="T164" i="1"/>
  <c r="Q164" i="1"/>
  <c r="P164" i="1"/>
  <c r="N164" i="1"/>
  <c r="M164" i="1"/>
  <c r="S164" i="1" s="1"/>
  <c r="L164" i="1"/>
  <c r="R164" i="1" s="1"/>
  <c r="K164" i="1"/>
  <c r="J164" i="1"/>
  <c r="U163" i="1"/>
  <c r="T163" i="1"/>
  <c r="Q163" i="1"/>
  <c r="P163" i="1"/>
  <c r="N163" i="1"/>
  <c r="M163" i="1"/>
  <c r="S163" i="1" s="1"/>
  <c r="L163" i="1"/>
  <c r="R163" i="1" s="1"/>
  <c r="K163" i="1"/>
  <c r="J163" i="1"/>
  <c r="O163" i="1" s="1"/>
  <c r="T162" i="1"/>
  <c r="Q162" i="1"/>
  <c r="P162" i="1"/>
  <c r="N162" i="1"/>
  <c r="M162" i="1"/>
  <c r="S162" i="1" s="1"/>
  <c r="L162" i="1"/>
  <c r="R162" i="1" s="1"/>
  <c r="K162" i="1"/>
  <c r="J162" i="1"/>
  <c r="O162" i="1" s="1"/>
  <c r="U162" i="1" s="1"/>
  <c r="T161" i="1"/>
  <c r="Q161" i="1"/>
  <c r="P161" i="1"/>
  <c r="N161" i="1"/>
  <c r="M161" i="1"/>
  <c r="S161" i="1" s="1"/>
  <c r="L161" i="1"/>
  <c r="R161" i="1" s="1"/>
  <c r="K161" i="1"/>
  <c r="J161" i="1"/>
  <c r="T160" i="1"/>
  <c r="Q160" i="1"/>
  <c r="P160" i="1"/>
  <c r="N160" i="1"/>
  <c r="M160" i="1"/>
  <c r="S160" i="1" s="1"/>
  <c r="L160" i="1"/>
  <c r="R160" i="1" s="1"/>
  <c r="K160" i="1"/>
  <c r="J160" i="1"/>
  <c r="T159" i="1"/>
  <c r="R159" i="1"/>
  <c r="P159" i="1"/>
  <c r="N159" i="1"/>
  <c r="M159" i="1"/>
  <c r="S159" i="1" s="1"/>
  <c r="L159" i="1"/>
  <c r="K159" i="1"/>
  <c r="J159" i="1"/>
  <c r="Q158" i="1"/>
  <c r="P158" i="1"/>
  <c r="N158" i="1"/>
  <c r="T158" i="1" s="1"/>
  <c r="M158" i="1"/>
  <c r="S158" i="1" s="1"/>
  <c r="L158" i="1"/>
  <c r="R158" i="1" s="1"/>
  <c r="K158" i="1"/>
  <c r="J158" i="1"/>
  <c r="T157" i="1"/>
  <c r="R157" i="1"/>
  <c r="N157" i="1"/>
  <c r="M157" i="1"/>
  <c r="S157" i="1" s="1"/>
  <c r="L157" i="1"/>
  <c r="K157" i="1"/>
  <c r="J157" i="1"/>
  <c r="R156" i="1"/>
  <c r="Q156" i="1"/>
  <c r="P156" i="1"/>
  <c r="N156" i="1"/>
  <c r="T156" i="1" s="1"/>
  <c r="M156" i="1"/>
  <c r="S156" i="1" s="1"/>
  <c r="L156" i="1"/>
  <c r="K156" i="1"/>
  <c r="J156" i="1"/>
  <c r="R155" i="1"/>
  <c r="N155" i="1"/>
  <c r="T155" i="1" s="1"/>
  <c r="M155" i="1"/>
  <c r="S155" i="1" s="1"/>
  <c r="L155" i="1"/>
  <c r="K155" i="1"/>
  <c r="J155" i="1"/>
  <c r="R154" i="1"/>
  <c r="Q154" i="1"/>
  <c r="P154" i="1"/>
  <c r="N154" i="1"/>
  <c r="T154" i="1" s="1"/>
  <c r="M154" i="1"/>
  <c r="S154" i="1" s="1"/>
  <c r="L154" i="1"/>
  <c r="K154" i="1"/>
  <c r="J154" i="1"/>
  <c r="R153" i="1"/>
  <c r="P153" i="1"/>
  <c r="N153" i="1"/>
  <c r="T153" i="1" s="1"/>
  <c r="M153" i="1"/>
  <c r="S153" i="1" s="1"/>
  <c r="L153" i="1"/>
  <c r="K153" i="1"/>
  <c r="J153" i="1"/>
  <c r="Q152" i="1"/>
  <c r="P152" i="1"/>
  <c r="N152" i="1"/>
  <c r="T152" i="1" s="1"/>
  <c r="M152" i="1"/>
  <c r="S152" i="1" s="1"/>
  <c r="L152" i="1"/>
  <c r="R152" i="1" s="1"/>
  <c r="K152" i="1"/>
  <c r="J152" i="1"/>
  <c r="T151" i="1"/>
  <c r="R151" i="1"/>
  <c r="P151" i="1"/>
  <c r="N151" i="1"/>
  <c r="M151" i="1"/>
  <c r="S151" i="1" s="1"/>
  <c r="L151" i="1"/>
  <c r="K151" i="1"/>
  <c r="J151" i="1"/>
  <c r="Q150" i="1"/>
  <c r="P150" i="1"/>
  <c r="N150" i="1"/>
  <c r="T150" i="1" s="1"/>
  <c r="M150" i="1"/>
  <c r="S150" i="1" s="1"/>
  <c r="L150" i="1"/>
  <c r="R150" i="1" s="1"/>
  <c r="K150" i="1"/>
  <c r="J150" i="1"/>
  <c r="T149" i="1"/>
  <c r="R149" i="1"/>
  <c r="N149" i="1"/>
  <c r="M149" i="1"/>
  <c r="S149" i="1" s="1"/>
  <c r="L149" i="1"/>
  <c r="K149" i="1"/>
  <c r="J149" i="1"/>
  <c r="R148" i="1"/>
  <c r="Q148" i="1"/>
  <c r="P148" i="1"/>
  <c r="N148" i="1"/>
  <c r="T148" i="1" s="1"/>
  <c r="M148" i="1"/>
  <c r="S148" i="1" s="1"/>
  <c r="L148" i="1"/>
  <c r="K148" i="1"/>
  <c r="J148" i="1"/>
  <c r="R147" i="1"/>
  <c r="N147" i="1"/>
  <c r="T147" i="1" s="1"/>
  <c r="M147" i="1"/>
  <c r="S147" i="1" s="1"/>
  <c r="L147" i="1"/>
  <c r="K147" i="1"/>
  <c r="J147" i="1"/>
  <c r="R146" i="1"/>
  <c r="Q146" i="1"/>
  <c r="P146" i="1"/>
  <c r="N146" i="1"/>
  <c r="T146" i="1" s="1"/>
  <c r="M146" i="1"/>
  <c r="S146" i="1" s="1"/>
  <c r="L146" i="1"/>
  <c r="K146" i="1"/>
  <c r="J146" i="1"/>
  <c r="R145" i="1"/>
  <c r="P145" i="1"/>
  <c r="N145" i="1"/>
  <c r="T145" i="1" s="1"/>
  <c r="M145" i="1"/>
  <c r="S145" i="1" s="1"/>
  <c r="L145" i="1"/>
  <c r="K145" i="1"/>
  <c r="J145" i="1"/>
  <c r="Q144" i="1"/>
  <c r="P144" i="1"/>
  <c r="N144" i="1"/>
  <c r="T144" i="1" s="1"/>
  <c r="M144" i="1"/>
  <c r="S144" i="1" s="1"/>
  <c r="L144" i="1"/>
  <c r="R144" i="1" s="1"/>
  <c r="K144" i="1"/>
  <c r="J144" i="1"/>
  <c r="T143" i="1"/>
  <c r="R143" i="1"/>
  <c r="P143" i="1"/>
  <c r="N143" i="1"/>
  <c r="M143" i="1"/>
  <c r="S143" i="1" s="1"/>
  <c r="L143" i="1"/>
  <c r="K143" i="1"/>
  <c r="J143" i="1"/>
  <c r="Q142" i="1"/>
  <c r="P142" i="1"/>
  <c r="N142" i="1"/>
  <c r="T142" i="1" s="1"/>
  <c r="M142" i="1"/>
  <c r="S142" i="1" s="1"/>
  <c r="L142" i="1"/>
  <c r="R142" i="1" s="1"/>
  <c r="K142" i="1"/>
  <c r="J142" i="1"/>
  <c r="T141" i="1"/>
  <c r="R141" i="1"/>
  <c r="N141" i="1"/>
  <c r="M141" i="1"/>
  <c r="S141" i="1" s="1"/>
  <c r="L141" i="1"/>
  <c r="K141" i="1"/>
  <c r="J141" i="1"/>
  <c r="P141" i="1" s="1"/>
  <c r="R140" i="1"/>
  <c r="Q140" i="1"/>
  <c r="P140" i="1"/>
  <c r="N140" i="1"/>
  <c r="T140" i="1" s="1"/>
  <c r="M140" i="1"/>
  <c r="S140" i="1" s="1"/>
  <c r="L140" i="1"/>
  <c r="K140" i="1"/>
  <c r="J140" i="1"/>
  <c r="N139" i="1"/>
  <c r="T139" i="1" s="1"/>
  <c r="M139" i="1"/>
  <c r="S139" i="1" s="1"/>
  <c r="L139" i="1"/>
  <c r="R139" i="1" s="1"/>
  <c r="K139" i="1"/>
  <c r="J139" i="1"/>
  <c r="Q138" i="1"/>
  <c r="N138" i="1"/>
  <c r="T138" i="1" s="1"/>
  <c r="M138" i="1"/>
  <c r="S138" i="1" s="1"/>
  <c r="L138" i="1"/>
  <c r="R138" i="1" s="1"/>
  <c r="K138" i="1"/>
  <c r="J138" i="1"/>
  <c r="T137" i="1"/>
  <c r="P137" i="1"/>
  <c r="N137" i="1"/>
  <c r="M137" i="1"/>
  <c r="S137" i="1" s="1"/>
  <c r="L137" i="1"/>
  <c r="R137" i="1" s="1"/>
  <c r="K137" i="1"/>
  <c r="J137" i="1"/>
  <c r="Q136" i="1"/>
  <c r="N136" i="1"/>
  <c r="T136" i="1" s="1"/>
  <c r="M136" i="1"/>
  <c r="S136" i="1" s="1"/>
  <c r="L136" i="1"/>
  <c r="R136" i="1" s="1"/>
  <c r="K136" i="1"/>
  <c r="J136" i="1"/>
  <c r="T135" i="1"/>
  <c r="P135" i="1"/>
  <c r="N135" i="1"/>
  <c r="M135" i="1"/>
  <c r="S135" i="1" s="1"/>
  <c r="L135" i="1"/>
  <c r="R135" i="1" s="1"/>
  <c r="K135" i="1"/>
  <c r="J135" i="1"/>
  <c r="Q134" i="1"/>
  <c r="N134" i="1"/>
  <c r="T134" i="1" s="1"/>
  <c r="M134" i="1"/>
  <c r="S134" i="1" s="1"/>
  <c r="L134" i="1"/>
  <c r="R134" i="1" s="1"/>
  <c r="K134" i="1"/>
  <c r="J134" i="1"/>
  <c r="N133" i="1"/>
  <c r="T133" i="1" s="1"/>
  <c r="M133" i="1"/>
  <c r="S133" i="1" s="1"/>
  <c r="L133" i="1"/>
  <c r="R133" i="1" s="1"/>
  <c r="K133" i="1"/>
  <c r="J133" i="1"/>
  <c r="Q132" i="1"/>
  <c r="N132" i="1"/>
  <c r="T132" i="1" s="1"/>
  <c r="M132" i="1"/>
  <c r="S132" i="1" s="1"/>
  <c r="L132" i="1"/>
  <c r="R132" i="1" s="1"/>
  <c r="K132" i="1"/>
  <c r="J132" i="1"/>
  <c r="N131" i="1"/>
  <c r="T131" i="1" s="1"/>
  <c r="M131" i="1"/>
  <c r="S131" i="1" s="1"/>
  <c r="L131" i="1"/>
  <c r="R131" i="1" s="1"/>
  <c r="K131" i="1"/>
  <c r="J131" i="1"/>
  <c r="P131" i="1" s="1"/>
  <c r="Q130" i="1"/>
  <c r="N130" i="1"/>
  <c r="T130" i="1" s="1"/>
  <c r="M130" i="1"/>
  <c r="S130" i="1" s="1"/>
  <c r="L130" i="1"/>
  <c r="R130" i="1" s="1"/>
  <c r="K130" i="1"/>
  <c r="J130" i="1"/>
  <c r="T129" i="1"/>
  <c r="P129" i="1"/>
  <c r="N129" i="1"/>
  <c r="M129" i="1"/>
  <c r="S129" i="1" s="1"/>
  <c r="L129" i="1"/>
  <c r="R129" i="1" s="1"/>
  <c r="K129" i="1"/>
  <c r="J129" i="1"/>
  <c r="Q128" i="1"/>
  <c r="N128" i="1"/>
  <c r="T128" i="1" s="1"/>
  <c r="M128" i="1"/>
  <c r="S128" i="1" s="1"/>
  <c r="L128" i="1"/>
  <c r="R128" i="1" s="1"/>
  <c r="K128" i="1"/>
  <c r="J128" i="1"/>
  <c r="T127" i="1"/>
  <c r="P127" i="1"/>
  <c r="N127" i="1"/>
  <c r="M127" i="1"/>
  <c r="S127" i="1" s="1"/>
  <c r="L127" i="1"/>
  <c r="R127" i="1" s="1"/>
  <c r="K127" i="1"/>
  <c r="J127" i="1"/>
  <c r="Q126" i="1"/>
  <c r="N126" i="1"/>
  <c r="T126" i="1" s="1"/>
  <c r="M126" i="1"/>
  <c r="S126" i="1" s="1"/>
  <c r="L126" i="1"/>
  <c r="R126" i="1" s="1"/>
  <c r="K126" i="1"/>
  <c r="J126" i="1"/>
  <c r="N125" i="1"/>
  <c r="T125" i="1" s="1"/>
  <c r="M125" i="1"/>
  <c r="S125" i="1" s="1"/>
  <c r="L125" i="1"/>
  <c r="R125" i="1" s="1"/>
  <c r="K125" i="1"/>
  <c r="J125" i="1"/>
  <c r="Q124" i="1"/>
  <c r="N124" i="1"/>
  <c r="T124" i="1" s="1"/>
  <c r="M124" i="1"/>
  <c r="S124" i="1" s="1"/>
  <c r="L124" i="1"/>
  <c r="R124" i="1" s="1"/>
  <c r="K124" i="1"/>
  <c r="J124" i="1"/>
  <c r="N123" i="1"/>
  <c r="T123" i="1" s="1"/>
  <c r="M123" i="1"/>
  <c r="S123" i="1" s="1"/>
  <c r="L123" i="1"/>
  <c r="R123" i="1" s="1"/>
  <c r="K123" i="1"/>
  <c r="J123" i="1"/>
  <c r="Q122" i="1"/>
  <c r="N122" i="1"/>
  <c r="T122" i="1" s="1"/>
  <c r="M122" i="1"/>
  <c r="S122" i="1" s="1"/>
  <c r="L122" i="1"/>
  <c r="R122" i="1" s="1"/>
  <c r="K122" i="1"/>
  <c r="J122" i="1"/>
  <c r="T121" i="1"/>
  <c r="P121" i="1"/>
  <c r="N121" i="1"/>
  <c r="M121" i="1"/>
  <c r="S121" i="1" s="1"/>
  <c r="L121" i="1"/>
  <c r="R121" i="1" s="1"/>
  <c r="K121" i="1"/>
  <c r="J121" i="1"/>
  <c r="Q120" i="1"/>
  <c r="N120" i="1"/>
  <c r="T120" i="1" s="1"/>
  <c r="M120" i="1"/>
  <c r="S120" i="1" s="1"/>
  <c r="L120" i="1"/>
  <c r="R120" i="1" s="1"/>
  <c r="K120" i="1"/>
  <c r="J120" i="1"/>
  <c r="T119" i="1"/>
  <c r="P119" i="1"/>
  <c r="N119" i="1"/>
  <c r="M119" i="1"/>
  <c r="S119" i="1" s="1"/>
  <c r="L119" i="1"/>
  <c r="R119" i="1" s="1"/>
  <c r="K119" i="1"/>
  <c r="J119" i="1"/>
  <c r="Q118" i="1"/>
  <c r="N118" i="1"/>
  <c r="T118" i="1" s="1"/>
  <c r="M118" i="1"/>
  <c r="S118" i="1" s="1"/>
  <c r="L118" i="1"/>
  <c r="R118" i="1" s="1"/>
  <c r="K118" i="1"/>
  <c r="J118" i="1"/>
  <c r="N117" i="1"/>
  <c r="T117" i="1" s="1"/>
  <c r="M117" i="1"/>
  <c r="S117" i="1" s="1"/>
  <c r="L117" i="1"/>
  <c r="R117" i="1" s="1"/>
  <c r="K117" i="1"/>
  <c r="J117" i="1"/>
  <c r="Q116" i="1"/>
  <c r="N116" i="1"/>
  <c r="T116" i="1" s="1"/>
  <c r="M116" i="1"/>
  <c r="S116" i="1" s="1"/>
  <c r="L116" i="1"/>
  <c r="R116" i="1" s="1"/>
  <c r="K116" i="1"/>
  <c r="J116" i="1"/>
  <c r="N115" i="1"/>
  <c r="T115" i="1" s="1"/>
  <c r="M115" i="1"/>
  <c r="S115" i="1" s="1"/>
  <c r="L115" i="1"/>
  <c r="R115" i="1" s="1"/>
  <c r="K115" i="1"/>
  <c r="J115" i="1"/>
  <c r="Q114" i="1"/>
  <c r="N114" i="1"/>
  <c r="T114" i="1" s="1"/>
  <c r="M114" i="1"/>
  <c r="S114" i="1" s="1"/>
  <c r="L114" i="1"/>
  <c r="R114" i="1" s="1"/>
  <c r="K114" i="1"/>
  <c r="J114" i="1"/>
  <c r="T113" i="1"/>
  <c r="N113" i="1"/>
  <c r="M113" i="1"/>
  <c r="S113" i="1" s="1"/>
  <c r="L113" i="1"/>
  <c r="R113" i="1" s="1"/>
  <c r="K113" i="1"/>
  <c r="J113" i="1"/>
  <c r="O113" i="1" s="1"/>
  <c r="U113" i="1" s="1"/>
  <c r="T112" i="1"/>
  <c r="N112" i="1"/>
  <c r="M112" i="1"/>
  <c r="S112" i="1" s="1"/>
  <c r="L112" i="1"/>
  <c r="R112" i="1" s="1"/>
  <c r="K112" i="1"/>
  <c r="J112" i="1"/>
  <c r="N111" i="1"/>
  <c r="T111" i="1" s="1"/>
  <c r="M111" i="1"/>
  <c r="S111" i="1" s="1"/>
  <c r="L111" i="1"/>
  <c r="R111" i="1" s="1"/>
  <c r="K111" i="1"/>
  <c r="J111" i="1"/>
  <c r="N110" i="1"/>
  <c r="T110" i="1" s="1"/>
  <c r="M110" i="1"/>
  <c r="S110" i="1" s="1"/>
  <c r="L110" i="1"/>
  <c r="R110" i="1" s="1"/>
  <c r="K110" i="1"/>
  <c r="J110" i="1"/>
  <c r="Q109" i="1"/>
  <c r="P109" i="1"/>
  <c r="N109" i="1"/>
  <c r="T109" i="1" s="1"/>
  <c r="M109" i="1"/>
  <c r="S109" i="1" s="1"/>
  <c r="L109" i="1"/>
  <c r="R109" i="1" s="1"/>
  <c r="K109" i="1"/>
  <c r="J109" i="1"/>
  <c r="Q108" i="1"/>
  <c r="N108" i="1"/>
  <c r="T108" i="1" s="1"/>
  <c r="M108" i="1"/>
  <c r="S108" i="1" s="1"/>
  <c r="L108" i="1"/>
  <c r="R108" i="1" s="1"/>
  <c r="K108" i="1"/>
  <c r="J108" i="1"/>
  <c r="T107" i="1"/>
  <c r="Q107" i="1"/>
  <c r="P107" i="1"/>
  <c r="N107" i="1"/>
  <c r="M107" i="1"/>
  <c r="S107" i="1" s="1"/>
  <c r="L107" i="1"/>
  <c r="R107" i="1" s="1"/>
  <c r="K107" i="1"/>
  <c r="J107" i="1"/>
  <c r="T106" i="1"/>
  <c r="Q106" i="1"/>
  <c r="P106" i="1"/>
  <c r="N106" i="1"/>
  <c r="M106" i="1"/>
  <c r="S106" i="1" s="1"/>
  <c r="L106" i="1"/>
  <c r="R106" i="1" s="1"/>
  <c r="K106" i="1"/>
  <c r="J106" i="1"/>
  <c r="T105" i="1"/>
  <c r="Q105" i="1"/>
  <c r="P105" i="1"/>
  <c r="N105" i="1"/>
  <c r="M105" i="1"/>
  <c r="S105" i="1" s="1"/>
  <c r="L105" i="1"/>
  <c r="R105" i="1" s="1"/>
  <c r="K105" i="1"/>
  <c r="O105" i="1" s="1"/>
  <c r="U105" i="1" s="1"/>
  <c r="J105" i="1"/>
  <c r="T104" i="1"/>
  <c r="S104" i="1"/>
  <c r="Q104" i="1"/>
  <c r="P104" i="1"/>
  <c r="N104" i="1"/>
  <c r="M104" i="1"/>
  <c r="L104" i="1"/>
  <c r="R104" i="1" s="1"/>
  <c r="K104" i="1"/>
  <c r="O104" i="1" s="1"/>
  <c r="U104" i="1" s="1"/>
  <c r="J104" i="1"/>
  <c r="T103" i="1"/>
  <c r="Q103" i="1"/>
  <c r="P103" i="1"/>
  <c r="N103" i="1"/>
  <c r="M103" i="1"/>
  <c r="S103" i="1" s="1"/>
  <c r="L103" i="1"/>
  <c r="R103" i="1" s="1"/>
  <c r="K103" i="1"/>
  <c r="O103" i="1" s="1"/>
  <c r="U103" i="1" s="1"/>
  <c r="J103" i="1"/>
  <c r="T102" i="1"/>
  <c r="Q102" i="1"/>
  <c r="P102" i="1"/>
  <c r="N102" i="1"/>
  <c r="M102" i="1"/>
  <c r="S102" i="1" s="1"/>
  <c r="L102" i="1"/>
  <c r="R102" i="1" s="1"/>
  <c r="K102" i="1"/>
  <c r="O102" i="1" s="1"/>
  <c r="U102" i="1" s="1"/>
  <c r="J102" i="1"/>
  <c r="T101" i="1"/>
  <c r="Q101" i="1"/>
  <c r="P101" i="1"/>
  <c r="N101" i="1"/>
  <c r="M101" i="1"/>
  <c r="S101" i="1" s="1"/>
  <c r="L101" i="1"/>
  <c r="R101" i="1" s="1"/>
  <c r="K101" i="1"/>
  <c r="O101" i="1" s="1"/>
  <c r="U101" i="1" s="1"/>
  <c r="J101" i="1"/>
  <c r="T100" i="1"/>
  <c r="S100" i="1"/>
  <c r="Q100" i="1"/>
  <c r="P100" i="1"/>
  <c r="N100" i="1"/>
  <c r="M100" i="1"/>
  <c r="L100" i="1"/>
  <c r="R100" i="1" s="1"/>
  <c r="K100" i="1"/>
  <c r="O100" i="1" s="1"/>
  <c r="U100" i="1" s="1"/>
  <c r="J100" i="1"/>
  <c r="T99" i="1"/>
  <c r="Q99" i="1"/>
  <c r="P99" i="1"/>
  <c r="N99" i="1"/>
  <c r="M99" i="1"/>
  <c r="S99" i="1" s="1"/>
  <c r="L99" i="1"/>
  <c r="R99" i="1" s="1"/>
  <c r="K99" i="1"/>
  <c r="O99" i="1" s="1"/>
  <c r="U99" i="1" s="1"/>
  <c r="J99" i="1"/>
  <c r="U98" i="1"/>
  <c r="T98" i="1"/>
  <c r="Q98" i="1"/>
  <c r="P98" i="1"/>
  <c r="N98" i="1"/>
  <c r="M98" i="1"/>
  <c r="S98" i="1" s="1"/>
  <c r="L98" i="1"/>
  <c r="R98" i="1" s="1"/>
  <c r="K98" i="1"/>
  <c r="O98" i="1" s="1"/>
  <c r="J98" i="1"/>
  <c r="T97" i="1"/>
  <c r="Q97" i="1"/>
  <c r="P97" i="1"/>
  <c r="N97" i="1"/>
  <c r="M97" i="1"/>
  <c r="S97" i="1" s="1"/>
  <c r="L97" i="1"/>
  <c r="R97" i="1" s="1"/>
  <c r="K97" i="1"/>
  <c r="J97" i="1"/>
  <c r="T96" i="1"/>
  <c r="S96" i="1"/>
  <c r="Q96" i="1"/>
  <c r="P96" i="1"/>
  <c r="N96" i="1"/>
  <c r="M96" i="1"/>
  <c r="L96" i="1"/>
  <c r="R96" i="1" s="1"/>
  <c r="K96" i="1"/>
  <c r="O96" i="1" s="1"/>
  <c r="U96" i="1" s="1"/>
  <c r="J96" i="1"/>
  <c r="N95" i="1"/>
  <c r="T95" i="1" s="1"/>
  <c r="M95" i="1"/>
  <c r="S95" i="1" s="1"/>
  <c r="L95" i="1"/>
  <c r="R95" i="1" s="1"/>
  <c r="K95" i="1"/>
  <c r="J95" i="1"/>
  <c r="P95" i="1" s="1"/>
  <c r="S94" i="1"/>
  <c r="R94" i="1"/>
  <c r="Q94" i="1"/>
  <c r="N94" i="1"/>
  <c r="T94" i="1" s="1"/>
  <c r="M94" i="1"/>
  <c r="L94" i="1"/>
  <c r="K94" i="1"/>
  <c r="O94" i="1" s="1"/>
  <c r="U94" i="1" s="1"/>
  <c r="J94" i="1"/>
  <c r="P94" i="1" s="1"/>
  <c r="R93" i="1"/>
  <c r="N93" i="1"/>
  <c r="T93" i="1" s="1"/>
  <c r="M93" i="1"/>
  <c r="S93" i="1" s="1"/>
  <c r="L93" i="1"/>
  <c r="K93" i="1"/>
  <c r="J93" i="1"/>
  <c r="P93" i="1" s="1"/>
  <c r="S92" i="1"/>
  <c r="R92" i="1"/>
  <c r="Q92" i="1"/>
  <c r="N92" i="1"/>
  <c r="T92" i="1" s="1"/>
  <c r="M92" i="1"/>
  <c r="L92" i="1"/>
  <c r="K92" i="1"/>
  <c r="O92" i="1" s="1"/>
  <c r="U92" i="1" s="1"/>
  <c r="J92" i="1"/>
  <c r="P92" i="1" s="1"/>
  <c r="R91" i="1"/>
  <c r="N91" i="1"/>
  <c r="T91" i="1" s="1"/>
  <c r="M91" i="1"/>
  <c r="S91" i="1" s="1"/>
  <c r="L91" i="1"/>
  <c r="K91" i="1"/>
  <c r="J91" i="1"/>
  <c r="P91" i="1" s="1"/>
  <c r="S90" i="1"/>
  <c r="R90" i="1"/>
  <c r="Q90" i="1"/>
  <c r="N90" i="1"/>
  <c r="T90" i="1" s="1"/>
  <c r="M90" i="1"/>
  <c r="L90" i="1"/>
  <c r="K90" i="1"/>
  <c r="O90" i="1" s="1"/>
  <c r="U90" i="1" s="1"/>
  <c r="J90" i="1"/>
  <c r="P90" i="1" s="1"/>
  <c r="R89" i="1"/>
  <c r="N89" i="1"/>
  <c r="T89" i="1" s="1"/>
  <c r="M89" i="1"/>
  <c r="S89" i="1" s="1"/>
  <c r="L89" i="1"/>
  <c r="K89" i="1"/>
  <c r="J89" i="1"/>
  <c r="P89" i="1" s="1"/>
  <c r="S88" i="1"/>
  <c r="R88" i="1"/>
  <c r="Q88" i="1"/>
  <c r="N88" i="1"/>
  <c r="T88" i="1" s="1"/>
  <c r="M88" i="1"/>
  <c r="L88" i="1"/>
  <c r="K88" i="1"/>
  <c r="O88" i="1" s="1"/>
  <c r="U88" i="1" s="1"/>
  <c r="J88" i="1"/>
  <c r="P88" i="1" s="1"/>
  <c r="R87" i="1"/>
  <c r="N87" i="1"/>
  <c r="T87" i="1" s="1"/>
  <c r="M87" i="1"/>
  <c r="S87" i="1" s="1"/>
  <c r="L87" i="1"/>
  <c r="K87" i="1"/>
  <c r="J87" i="1"/>
  <c r="P87" i="1" s="1"/>
  <c r="S86" i="1"/>
  <c r="R86" i="1"/>
  <c r="Q86" i="1"/>
  <c r="N86" i="1"/>
  <c r="T86" i="1" s="1"/>
  <c r="M86" i="1"/>
  <c r="L86" i="1"/>
  <c r="K86" i="1"/>
  <c r="O86" i="1" s="1"/>
  <c r="U86" i="1" s="1"/>
  <c r="J86" i="1"/>
  <c r="P86" i="1" s="1"/>
  <c r="R85" i="1"/>
  <c r="N85" i="1"/>
  <c r="T85" i="1" s="1"/>
  <c r="M85" i="1"/>
  <c r="S85" i="1" s="1"/>
  <c r="L85" i="1"/>
  <c r="K85" i="1"/>
  <c r="J85" i="1"/>
  <c r="P85" i="1" s="1"/>
  <c r="S84" i="1"/>
  <c r="R84" i="1"/>
  <c r="Q84" i="1"/>
  <c r="N84" i="1"/>
  <c r="T84" i="1" s="1"/>
  <c r="M84" i="1"/>
  <c r="L84" i="1"/>
  <c r="K84" i="1"/>
  <c r="O84" i="1" s="1"/>
  <c r="U84" i="1" s="1"/>
  <c r="J84" i="1"/>
  <c r="P84" i="1" s="1"/>
  <c r="R83" i="1"/>
  <c r="N83" i="1"/>
  <c r="T83" i="1" s="1"/>
  <c r="M83" i="1"/>
  <c r="S83" i="1" s="1"/>
  <c r="L83" i="1"/>
  <c r="K83" i="1"/>
  <c r="J83" i="1"/>
  <c r="P83" i="1" s="1"/>
  <c r="S82" i="1"/>
  <c r="R82" i="1"/>
  <c r="Q82" i="1"/>
  <c r="N82" i="1"/>
  <c r="T82" i="1" s="1"/>
  <c r="M82" i="1"/>
  <c r="L82" i="1"/>
  <c r="K82" i="1"/>
  <c r="O82" i="1" s="1"/>
  <c r="U82" i="1" s="1"/>
  <c r="J82" i="1"/>
  <c r="P82" i="1" s="1"/>
  <c r="R81" i="1"/>
  <c r="N81" i="1"/>
  <c r="T81" i="1" s="1"/>
  <c r="M81" i="1"/>
  <c r="S81" i="1" s="1"/>
  <c r="L81" i="1"/>
  <c r="K81" i="1"/>
  <c r="J81" i="1"/>
  <c r="P81" i="1" s="1"/>
  <c r="S80" i="1"/>
  <c r="R80" i="1"/>
  <c r="Q80" i="1"/>
  <c r="N80" i="1"/>
  <c r="T80" i="1" s="1"/>
  <c r="M80" i="1"/>
  <c r="L80" i="1"/>
  <c r="K80" i="1"/>
  <c r="O80" i="1" s="1"/>
  <c r="U80" i="1" s="1"/>
  <c r="J80" i="1"/>
  <c r="P80" i="1" s="1"/>
  <c r="R79" i="1"/>
  <c r="N79" i="1"/>
  <c r="T79" i="1" s="1"/>
  <c r="M79" i="1"/>
  <c r="S79" i="1" s="1"/>
  <c r="L79" i="1"/>
  <c r="K79" i="1"/>
  <c r="J79" i="1"/>
  <c r="P79" i="1" s="1"/>
  <c r="S78" i="1"/>
  <c r="R78" i="1"/>
  <c r="Q78" i="1"/>
  <c r="N78" i="1"/>
  <c r="T78" i="1" s="1"/>
  <c r="M78" i="1"/>
  <c r="L78" i="1"/>
  <c r="K78" i="1"/>
  <c r="O78" i="1" s="1"/>
  <c r="U78" i="1" s="1"/>
  <c r="J78" i="1"/>
  <c r="P78" i="1" s="1"/>
  <c r="R77" i="1"/>
  <c r="N77" i="1"/>
  <c r="T77" i="1" s="1"/>
  <c r="M77" i="1"/>
  <c r="S77" i="1" s="1"/>
  <c r="L77" i="1"/>
  <c r="K77" i="1"/>
  <c r="J77" i="1"/>
  <c r="P77" i="1" s="1"/>
  <c r="S76" i="1"/>
  <c r="R76" i="1"/>
  <c r="Q76" i="1"/>
  <c r="N76" i="1"/>
  <c r="T76" i="1" s="1"/>
  <c r="M76" i="1"/>
  <c r="L76" i="1"/>
  <c r="K76" i="1"/>
  <c r="O76" i="1" s="1"/>
  <c r="U76" i="1" s="1"/>
  <c r="J76" i="1"/>
  <c r="P76" i="1" s="1"/>
  <c r="R75" i="1"/>
  <c r="N75" i="1"/>
  <c r="T75" i="1" s="1"/>
  <c r="M75" i="1"/>
  <c r="S75" i="1" s="1"/>
  <c r="L75" i="1"/>
  <c r="K75" i="1"/>
  <c r="J75" i="1"/>
  <c r="P75" i="1" s="1"/>
  <c r="S74" i="1"/>
  <c r="R74" i="1"/>
  <c r="Q74" i="1"/>
  <c r="N74" i="1"/>
  <c r="T74" i="1" s="1"/>
  <c r="M74" i="1"/>
  <c r="L74" i="1"/>
  <c r="K74" i="1"/>
  <c r="O74" i="1" s="1"/>
  <c r="U74" i="1" s="1"/>
  <c r="J74" i="1"/>
  <c r="P74" i="1" s="1"/>
  <c r="R73" i="1"/>
  <c r="N73" i="1"/>
  <c r="T73" i="1" s="1"/>
  <c r="M73" i="1"/>
  <c r="S73" i="1" s="1"/>
  <c r="L73" i="1"/>
  <c r="K73" i="1"/>
  <c r="J73" i="1"/>
  <c r="P73" i="1" s="1"/>
  <c r="S72" i="1"/>
  <c r="R72" i="1"/>
  <c r="Q72" i="1"/>
  <c r="N72" i="1"/>
  <c r="T72" i="1" s="1"/>
  <c r="M72" i="1"/>
  <c r="L72" i="1"/>
  <c r="K72" i="1"/>
  <c r="O72" i="1" s="1"/>
  <c r="U72" i="1" s="1"/>
  <c r="J72" i="1"/>
  <c r="P72" i="1" s="1"/>
  <c r="R71" i="1"/>
  <c r="N71" i="1"/>
  <c r="T71" i="1" s="1"/>
  <c r="M71" i="1"/>
  <c r="S71" i="1" s="1"/>
  <c r="L71" i="1"/>
  <c r="K71" i="1"/>
  <c r="J71" i="1"/>
  <c r="P71" i="1" s="1"/>
  <c r="S70" i="1"/>
  <c r="R70" i="1"/>
  <c r="Q70" i="1"/>
  <c r="N70" i="1"/>
  <c r="T70" i="1" s="1"/>
  <c r="M70" i="1"/>
  <c r="L70" i="1"/>
  <c r="K70" i="1"/>
  <c r="O70" i="1" s="1"/>
  <c r="U70" i="1" s="1"/>
  <c r="J70" i="1"/>
  <c r="P70" i="1" s="1"/>
  <c r="R69" i="1"/>
  <c r="N69" i="1"/>
  <c r="T69" i="1" s="1"/>
  <c r="M69" i="1"/>
  <c r="S69" i="1" s="1"/>
  <c r="L69" i="1"/>
  <c r="K69" i="1"/>
  <c r="J69" i="1"/>
  <c r="P69" i="1" s="1"/>
  <c r="S68" i="1"/>
  <c r="R68" i="1"/>
  <c r="Q68" i="1"/>
  <c r="N68" i="1"/>
  <c r="T68" i="1" s="1"/>
  <c r="M68" i="1"/>
  <c r="L68" i="1"/>
  <c r="K68" i="1"/>
  <c r="O68" i="1" s="1"/>
  <c r="U68" i="1" s="1"/>
  <c r="J68" i="1"/>
  <c r="P68" i="1" s="1"/>
  <c r="R67" i="1"/>
  <c r="N67" i="1"/>
  <c r="T67" i="1" s="1"/>
  <c r="M67" i="1"/>
  <c r="S67" i="1" s="1"/>
  <c r="L67" i="1"/>
  <c r="K67" i="1"/>
  <c r="J67" i="1"/>
  <c r="S66" i="1"/>
  <c r="R66" i="1"/>
  <c r="Q66" i="1"/>
  <c r="N66" i="1"/>
  <c r="T66" i="1" s="1"/>
  <c r="M66" i="1"/>
  <c r="L66" i="1"/>
  <c r="K66" i="1"/>
  <c r="O66" i="1" s="1"/>
  <c r="U66" i="1" s="1"/>
  <c r="J66" i="1"/>
  <c r="P66" i="1" s="1"/>
  <c r="R65" i="1"/>
  <c r="N65" i="1"/>
  <c r="T65" i="1" s="1"/>
  <c r="M65" i="1"/>
  <c r="S65" i="1" s="1"/>
  <c r="L65" i="1"/>
  <c r="K65" i="1"/>
  <c r="J65" i="1"/>
  <c r="S64" i="1"/>
  <c r="R64" i="1"/>
  <c r="Q64" i="1"/>
  <c r="N64" i="1"/>
  <c r="T64" i="1" s="1"/>
  <c r="M64" i="1"/>
  <c r="L64" i="1"/>
  <c r="K64" i="1"/>
  <c r="O64" i="1" s="1"/>
  <c r="U64" i="1" s="1"/>
  <c r="J64" i="1"/>
  <c r="P64" i="1" s="1"/>
  <c r="R63" i="1"/>
  <c r="N63" i="1"/>
  <c r="T63" i="1" s="1"/>
  <c r="M63" i="1"/>
  <c r="S63" i="1" s="1"/>
  <c r="L63" i="1"/>
  <c r="K63" i="1"/>
  <c r="J63" i="1"/>
  <c r="S62" i="1"/>
  <c r="R62" i="1"/>
  <c r="Q62" i="1"/>
  <c r="N62" i="1"/>
  <c r="T62" i="1" s="1"/>
  <c r="M62" i="1"/>
  <c r="L62" i="1"/>
  <c r="K62" i="1"/>
  <c r="O62" i="1" s="1"/>
  <c r="U62" i="1" s="1"/>
  <c r="J62" i="1"/>
  <c r="P62" i="1" s="1"/>
  <c r="S61" i="1"/>
  <c r="R61" i="1"/>
  <c r="N61" i="1"/>
  <c r="T61" i="1" s="1"/>
  <c r="M61" i="1"/>
  <c r="L61" i="1"/>
  <c r="K61" i="1"/>
  <c r="J61" i="1"/>
  <c r="S60" i="1"/>
  <c r="R60" i="1"/>
  <c r="Q60" i="1"/>
  <c r="N60" i="1"/>
  <c r="T60" i="1" s="1"/>
  <c r="M60" i="1"/>
  <c r="L60" i="1"/>
  <c r="K60" i="1"/>
  <c r="O60" i="1" s="1"/>
  <c r="U60" i="1" s="1"/>
  <c r="J60" i="1"/>
  <c r="P60" i="1" s="1"/>
  <c r="S59" i="1"/>
  <c r="R59" i="1"/>
  <c r="N59" i="1"/>
  <c r="T59" i="1" s="1"/>
  <c r="M59" i="1"/>
  <c r="L59" i="1"/>
  <c r="K59" i="1"/>
  <c r="J59" i="1"/>
  <c r="S58" i="1"/>
  <c r="R58" i="1"/>
  <c r="Q58" i="1"/>
  <c r="N58" i="1"/>
  <c r="T58" i="1" s="1"/>
  <c r="M58" i="1"/>
  <c r="L58" i="1"/>
  <c r="K58" i="1"/>
  <c r="O58" i="1" s="1"/>
  <c r="U58" i="1" s="1"/>
  <c r="J58" i="1"/>
  <c r="P58" i="1" s="1"/>
  <c r="R57" i="1"/>
  <c r="N57" i="1"/>
  <c r="T57" i="1" s="1"/>
  <c r="M57" i="1"/>
  <c r="S57" i="1" s="1"/>
  <c r="L57" i="1"/>
  <c r="K57" i="1"/>
  <c r="J57" i="1"/>
  <c r="S56" i="1"/>
  <c r="R56" i="1"/>
  <c r="Q56" i="1"/>
  <c r="N56" i="1"/>
  <c r="T56" i="1" s="1"/>
  <c r="M56" i="1"/>
  <c r="L56" i="1"/>
  <c r="K56" i="1"/>
  <c r="O56" i="1" s="1"/>
  <c r="U56" i="1" s="1"/>
  <c r="J56" i="1"/>
  <c r="P56" i="1" s="1"/>
  <c r="R55" i="1"/>
  <c r="N55" i="1"/>
  <c r="T55" i="1" s="1"/>
  <c r="M55" i="1"/>
  <c r="S55" i="1" s="1"/>
  <c r="L55" i="1"/>
  <c r="K55" i="1"/>
  <c r="J55" i="1"/>
  <c r="S54" i="1"/>
  <c r="R54" i="1"/>
  <c r="Q54" i="1"/>
  <c r="N54" i="1"/>
  <c r="T54" i="1" s="1"/>
  <c r="M54" i="1"/>
  <c r="L54" i="1"/>
  <c r="K54" i="1"/>
  <c r="O54" i="1" s="1"/>
  <c r="U54" i="1" s="1"/>
  <c r="J54" i="1"/>
  <c r="P54" i="1" s="1"/>
  <c r="S53" i="1"/>
  <c r="R53" i="1"/>
  <c r="N53" i="1"/>
  <c r="T53" i="1" s="1"/>
  <c r="M53" i="1"/>
  <c r="L53" i="1"/>
  <c r="K53" i="1"/>
  <c r="J53" i="1"/>
  <c r="Q52" i="1"/>
  <c r="P52" i="1"/>
  <c r="N52" i="1"/>
  <c r="T52" i="1" s="1"/>
  <c r="M52" i="1"/>
  <c r="S52" i="1" s="1"/>
  <c r="L52" i="1"/>
  <c r="R52" i="1" s="1"/>
  <c r="K52" i="1"/>
  <c r="O52" i="1" s="1"/>
  <c r="U52" i="1" s="1"/>
  <c r="J52" i="1"/>
  <c r="T51" i="1"/>
  <c r="Q51" i="1"/>
  <c r="P51" i="1"/>
  <c r="N51" i="1"/>
  <c r="M51" i="1"/>
  <c r="S51" i="1" s="1"/>
  <c r="L51" i="1"/>
  <c r="R51" i="1" s="1"/>
  <c r="K51" i="1"/>
  <c r="J51" i="1"/>
  <c r="T50" i="1"/>
  <c r="Q50" i="1"/>
  <c r="P50" i="1"/>
  <c r="N50" i="1"/>
  <c r="M50" i="1"/>
  <c r="S50" i="1" s="1"/>
  <c r="L50" i="1"/>
  <c r="R50" i="1" s="1"/>
  <c r="K50" i="1"/>
  <c r="J50" i="1"/>
  <c r="U49" i="1"/>
  <c r="T49" i="1"/>
  <c r="Q49" i="1"/>
  <c r="P49" i="1"/>
  <c r="N49" i="1"/>
  <c r="M49" i="1"/>
  <c r="S49" i="1" s="1"/>
  <c r="L49" i="1"/>
  <c r="R49" i="1" s="1"/>
  <c r="K49" i="1"/>
  <c r="O49" i="1" s="1"/>
  <c r="J49" i="1"/>
  <c r="T48" i="1"/>
  <c r="Q48" i="1"/>
  <c r="P48" i="1"/>
  <c r="N48" i="1"/>
  <c r="M48" i="1"/>
  <c r="S48" i="1" s="1"/>
  <c r="L48" i="1"/>
  <c r="R48" i="1" s="1"/>
  <c r="K48" i="1"/>
  <c r="O48" i="1" s="1"/>
  <c r="U48" i="1" s="1"/>
  <c r="J48" i="1"/>
  <c r="T47" i="1"/>
  <c r="Q47" i="1"/>
  <c r="P47" i="1"/>
  <c r="N47" i="1"/>
  <c r="M47" i="1"/>
  <c r="S47" i="1" s="1"/>
  <c r="L47" i="1"/>
  <c r="R47" i="1" s="1"/>
  <c r="K47" i="1"/>
  <c r="J47" i="1"/>
  <c r="T46" i="1"/>
  <c r="Q46" i="1"/>
  <c r="P46" i="1"/>
  <c r="N46" i="1"/>
  <c r="M46" i="1"/>
  <c r="S46" i="1" s="1"/>
  <c r="L46" i="1"/>
  <c r="R46" i="1" s="1"/>
  <c r="K46" i="1"/>
  <c r="J46" i="1"/>
  <c r="U45" i="1"/>
  <c r="T45" i="1"/>
  <c r="Q45" i="1"/>
  <c r="P45" i="1"/>
  <c r="N45" i="1"/>
  <c r="M45" i="1"/>
  <c r="S45" i="1" s="1"/>
  <c r="L45" i="1"/>
  <c r="R45" i="1" s="1"/>
  <c r="K45" i="1"/>
  <c r="O45" i="1" s="1"/>
  <c r="J45" i="1"/>
  <c r="T44" i="1"/>
  <c r="Q44" i="1"/>
  <c r="P44" i="1"/>
  <c r="N44" i="1"/>
  <c r="M44" i="1"/>
  <c r="S44" i="1" s="1"/>
  <c r="L44" i="1"/>
  <c r="R44" i="1" s="1"/>
  <c r="K44" i="1"/>
  <c r="O44" i="1" s="1"/>
  <c r="U44" i="1" s="1"/>
  <c r="J44" i="1"/>
  <c r="T43" i="1"/>
  <c r="Q43" i="1"/>
  <c r="P43" i="1"/>
  <c r="N43" i="1"/>
  <c r="M43" i="1"/>
  <c r="S43" i="1" s="1"/>
  <c r="L43" i="1"/>
  <c r="R43" i="1" s="1"/>
  <c r="K43" i="1"/>
  <c r="J43" i="1"/>
  <c r="T42" i="1"/>
  <c r="Q42" i="1"/>
  <c r="P42" i="1"/>
  <c r="N42" i="1"/>
  <c r="M42" i="1"/>
  <c r="S42" i="1" s="1"/>
  <c r="L42" i="1"/>
  <c r="R42" i="1" s="1"/>
  <c r="K42" i="1"/>
  <c r="J42" i="1"/>
  <c r="U41" i="1"/>
  <c r="T41" i="1"/>
  <c r="Q41" i="1"/>
  <c r="P41" i="1"/>
  <c r="N41" i="1"/>
  <c r="M41" i="1"/>
  <c r="S41" i="1" s="1"/>
  <c r="L41" i="1"/>
  <c r="R41" i="1" s="1"/>
  <c r="K41" i="1"/>
  <c r="O41" i="1" s="1"/>
  <c r="J41" i="1"/>
  <c r="T40" i="1"/>
  <c r="Q40" i="1"/>
  <c r="P40" i="1"/>
  <c r="N40" i="1"/>
  <c r="M40" i="1"/>
  <c r="S40" i="1" s="1"/>
  <c r="L40" i="1"/>
  <c r="R40" i="1" s="1"/>
  <c r="K40" i="1"/>
  <c r="O40" i="1" s="1"/>
  <c r="U40" i="1" s="1"/>
  <c r="J40" i="1"/>
  <c r="T39" i="1"/>
  <c r="Q39" i="1"/>
  <c r="P39" i="1"/>
  <c r="N39" i="1"/>
  <c r="M39" i="1"/>
  <c r="S39" i="1" s="1"/>
  <c r="L39" i="1"/>
  <c r="R39" i="1" s="1"/>
  <c r="K39" i="1"/>
  <c r="J39" i="1"/>
  <c r="T38" i="1"/>
  <c r="Q38" i="1"/>
  <c r="P38" i="1"/>
  <c r="N38" i="1"/>
  <c r="M38" i="1"/>
  <c r="S38" i="1" s="1"/>
  <c r="L38" i="1"/>
  <c r="R38" i="1" s="1"/>
  <c r="K38" i="1"/>
  <c r="J38" i="1"/>
  <c r="U37" i="1"/>
  <c r="T37" i="1"/>
  <c r="Q37" i="1"/>
  <c r="P37" i="1"/>
  <c r="N37" i="1"/>
  <c r="M37" i="1"/>
  <c r="S37" i="1" s="1"/>
  <c r="L37" i="1"/>
  <c r="R37" i="1" s="1"/>
  <c r="K37" i="1"/>
  <c r="O37" i="1" s="1"/>
  <c r="J37" i="1"/>
  <c r="T36" i="1"/>
  <c r="Q36" i="1"/>
  <c r="P36" i="1"/>
  <c r="N36" i="1"/>
  <c r="M36" i="1"/>
  <c r="S36" i="1" s="1"/>
  <c r="L36" i="1"/>
  <c r="R36" i="1" s="1"/>
  <c r="K36" i="1"/>
  <c r="O36" i="1" s="1"/>
  <c r="U36" i="1" s="1"/>
  <c r="J36" i="1"/>
  <c r="T35" i="1"/>
  <c r="Q35" i="1"/>
  <c r="P35" i="1"/>
  <c r="N35" i="1"/>
  <c r="M35" i="1"/>
  <c r="S35" i="1" s="1"/>
  <c r="L35" i="1"/>
  <c r="R35" i="1" s="1"/>
  <c r="K35" i="1"/>
  <c r="J35" i="1"/>
  <c r="T34" i="1"/>
  <c r="Q34" i="1"/>
  <c r="P34" i="1"/>
  <c r="N34" i="1"/>
  <c r="M34" i="1"/>
  <c r="S34" i="1" s="1"/>
  <c r="L34" i="1"/>
  <c r="R34" i="1" s="1"/>
  <c r="K34" i="1"/>
  <c r="J34" i="1"/>
  <c r="U33" i="1"/>
  <c r="T33" i="1"/>
  <c r="Q33" i="1"/>
  <c r="P33" i="1"/>
  <c r="N33" i="1"/>
  <c r="M33" i="1"/>
  <c r="S33" i="1" s="1"/>
  <c r="L33" i="1"/>
  <c r="R33" i="1" s="1"/>
  <c r="K33" i="1"/>
  <c r="O33" i="1" s="1"/>
  <c r="J33" i="1"/>
  <c r="T32" i="1"/>
  <c r="Q32" i="1"/>
  <c r="P32" i="1"/>
  <c r="N32" i="1"/>
  <c r="M32" i="1"/>
  <c r="S32" i="1" s="1"/>
  <c r="L32" i="1"/>
  <c r="R32" i="1" s="1"/>
  <c r="K32" i="1"/>
  <c r="O32" i="1" s="1"/>
  <c r="U32" i="1" s="1"/>
  <c r="J32" i="1"/>
  <c r="T31" i="1"/>
  <c r="Q31" i="1"/>
  <c r="P31" i="1"/>
  <c r="N31" i="1"/>
  <c r="M31" i="1"/>
  <c r="S31" i="1" s="1"/>
  <c r="L31" i="1"/>
  <c r="R31" i="1" s="1"/>
  <c r="K31" i="1"/>
  <c r="J31" i="1"/>
  <c r="T30" i="1"/>
  <c r="Q30" i="1"/>
  <c r="P30" i="1"/>
  <c r="N30" i="1"/>
  <c r="M30" i="1"/>
  <c r="S30" i="1" s="1"/>
  <c r="L30" i="1"/>
  <c r="R30" i="1" s="1"/>
  <c r="K30" i="1"/>
  <c r="J30" i="1"/>
  <c r="U29" i="1"/>
  <c r="T29" i="1"/>
  <c r="Q29" i="1"/>
  <c r="P29" i="1"/>
  <c r="N29" i="1"/>
  <c r="M29" i="1"/>
  <c r="S29" i="1" s="1"/>
  <c r="L29" i="1"/>
  <c r="R29" i="1" s="1"/>
  <c r="K29" i="1"/>
  <c r="O29" i="1" s="1"/>
  <c r="J29" i="1"/>
  <c r="T28" i="1"/>
  <c r="Q28" i="1"/>
  <c r="P28" i="1"/>
  <c r="N28" i="1"/>
  <c r="M28" i="1"/>
  <c r="S28" i="1" s="1"/>
  <c r="L28" i="1"/>
  <c r="R28" i="1" s="1"/>
  <c r="K28" i="1"/>
  <c r="O28" i="1" s="1"/>
  <c r="U28" i="1" s="1"/>
  <c r="J28" i="1"/>
  <c r="T27" i="1"/>
  <c r="Q27" i="1"/>
  <c r="P27" i="1"/>
  <c r="N27" i="1"/>
  <c r="M27" i="1"/>
  <c r="S27" i="1" s="1"/>
  <c r="L27" i="1"/>
  <c r="R27" i="1" s="1"/>
  <c r="K27" i="1"/>
  <c r="J27" i="1"/>
  <c r="T26" i="1"/>
  <c r="Q26" i="1"/>
  <c r="P26" i="1"/>
  <c r="N26" i="1"/>
  <c r="M26" i="1"/>
  <c r="S26" i="1" s="1"/>
  <c r="L26" i="1"/>
  <c r="R26" i="1" s="1"/>
  <c r="K26" i="1"/>
  <c r="J26" i="1"/>
  <c r="U25" i="1"/>
  <c r="T25" i="1"/>
  <c r="Q25" i="1"/>
  <c r="P25" i="1"/>
  <c r="N25" i="1"/>
  <c r="M25" i="1"/>
  <c r="S25" i="1" s="1"/>
  <c r="L25" i="1"/>
  <c r="R25" i="1" s="1"/>
  <c r="K25" i="1"/>
  <c r="O25" i="1" s="1"/>
  <c r="J25" i="1"/>
  <c r="T24" i="1"/>
  <c r="Q24" i="1"/>
  <c r="P24" i="1"/>
  <c r="N24" i="1"/>
  <c r="M24" i="1"/>
  <c r="S24" i="1" s="1"/>
  <c r="L24" i="1"/>
  <c r="R24" i="1" s="1"/>
  <c r="K24" i="1"/>
  <c r="O24" i="1" s="1"/>
  <c r="U24" i="1" s="1"/>
  <c r="J24" i="1"/>
  <c r="T23" i="1"/>
  <c r="Q23" i="1"/>
  <c r="P23" i="1"/>
  <c r="N23" i="1"/>
  <c r="M23" i="1"/>
  <c r="S23" i="1" s="1"/>
  <c r="L23" i="1"/>
  <c r="R23" i="1" s="1"/>
  <c r="K23" i="1"/>
  <c r="J23" i="1"/>
  <c r="T22" i="1"/>
  <c r="Q22" i="1"/>
  <c r="P22" i="1"/>
  <c r="N22" i="1"/>
  <c r="M22" i="1"/>
  <c r="S22" i="1" s="1"/>
  <c r="L22" i="1"/>
  <c r="R22" i="1" s="1"/>
  <c r="K22" i="1"/>
  <c r="J22" i="1"/>
  <c r="U21" i="1"/>
  <c r="T21" i="1"/>
  <c r="Q21" i="1"/>
  <c r="P21" i="1"/>
  <c r="N21" i="1"/>
  <c r="M21" i="1"/>
  <c r="S21" i="1" s="1"/>
  <c r="L21" i="1"/>
  <c r="R21" i="1" s="1"/>
  <c r="K21" i="1"/>
  <c r="O21" i="1" s="1"/>
  <c r="J21" i="1"/>
  <c r="T20" i="1"/>
  <c r="Q20" i="1"/>
  <c r="P20" i="1"/>
  <c r="N20" i="1"/>
  <c r="M20" i="1"/>
  <c r="S20" i="1" s="1"/>
  <c r="L20" i="1"/>
  <c r="R20" i="1" s="1"/>
  <c r="K20" i="1"/>
  <c r="O20" i="1" s="1"/>
  <c r="U20" i="1" s="1"/>
  <c r="J20" i="1"/>
  <c r="T19" i="1"/>
  <c r="Q19" i="1"/>
  <c r="P19" i="1"/>
  <c r="N19" i="1"/>
  <c r="M19" i="1"/>
  <c r="S19" i="1" s="1"/>
  <c r="L19" i="1"/>
  <c r="R19" i="1" s="1"/>
  <c r="K19" i="1"/>
  <c r="J19" i="1"/>
  <c r="T18" i="1"/>
  <c r="Q18" i="1"/>
  <c r="P18" i="1"/>
  <c r="N18" i="1"/>
  <c r="M18" i="1"/>
  <c r="S18" i="1" s="1"/>
  <c r="L18" i="1"/>
  <c r="R18" i="1" s="1"/>
  <c r="K18" i="1"/>
  <c r="J18" i="1"/>
  <c r="U17" i="1"/>
  <c r="T17" i="1"/>
  <c r="Q17" i="1"/>
  <c r="P17" i="1"/>
  <c r="N17" i="1"/>
  <c r="M17" i="1"/>
  <c r="S17" i="1" s="1"/>
  <c r="L17" i="1"/>
  <c r="R17" i="1" s="1"/>
  <c r="K17" i="1"/>
  <c r="O17" i="1" s="1"/>
  <c r="J17" i="1"/>
  <c r="T16" i="1"/>
  <c r="Q16" i="1"/>
  <c r="P16" i="1"/>
  <c r="N16" i="1"/>
  <c r="M16" i="1"/>
  <c r="S16" i="1" s="1"/>
  <c r="L16" i="1"/>
  <c r="R16" i="1" s="1"/>
  <c r="K16" i="1"/>
  <c r="O16" i="1" s="1"/>
  <c r="U16" i="1" s="1"/>
  <c r="J16" i="1"/>
  <c r="T15" i="1"/>
  <c r="Q15" i="1"/>
  <c r="P15" i="1"/>
  <c r="N15" i="1"/>
  <c r="M15" i="1"/>
  <c r="S15" i="1" s="1"/>
  <c r="L15" i="1"/>
  <c r="R15" i="1" s="1"/>
  <c r="K15" i="1"/>
  <c r="J15" i="1"/>
  <c r="T14" i="1"/>
  <c r="Q14" i="1"/>
  <c r="P14" i="1"/>
  <c r="N14" i="1"/>
  <c r="M14" i="1"/>
  <c r="S14" i="1" s="1"/>
  <c r="L14" i="1"/>
  <c r="R14" i="1" s="1"/>
  <c r="K14" i="1"/>
  <c r="J14" i="1"/>
  <c r="U13" i="1"/>
  <c r="T13" i="1"/>
  <c r="Q13" i="1"/>
  <c r="P13" i="1"/>
  <c r="N13" i="1"/>
  <c r="M13" i="1"/>
  <c r="S13" i="1" s="1"/>
  <c r="L13" i="1"/>
  <c r="R13" i="1" s="1"/>
  <c r="K13" i="1"/>
  <c r="O13" i="1" s="1"/>
  <c r="J13" i="1"/>
  <c r="T12" i="1"/>
  <c r="Q12" i="1"/>
  <c r="P12" i="1"/>
  <c r="N12" i="1"/>
  <c r="M12" i="1"/>
  <c r="S12" i="1" s="1"/>
  <c r="L12" i="1"/>
  <c r="R12" i="1" s="1"/>
  <c r="K12" i="1"/>
  <c r="O12" i="1" s="1"/>
  <c r="U12" i="1" s="1"/>
  <c r="J12" i="1"/>
  <c r="T11" i="1"/>
  <c r="Q11" i="1"/>
  <c r="P11" i="1"/>
  <c r="N11" i="1"/>
  <c r="M11" i="1"/>
  <c r="S11" i="1" s="1"/>
  <c r="L11" i="1"/>
  <c r="R11" i="1" s="1"/>
  <c r="K11" i="1"/>
  <c r="J11" i="1"/>
  <c r="T10" i="1"/>
  <c r="Q10" i="1"/>
  <c r="P10" i="1"/>
  <c r="N10" i="1"/>
  <c r="M10" i="1"/>
  <c r="S10" i="1" s="1"/>
  <c r="L10" i="1"/>
  <c r="R10" i="1" s="1"/>
  <c r="K10" i="1"/>
  <c r="J10" i="1"/>
  <c r="U9" i="1"/>
  <c r="T9" i="1"/>
  <c r="Q9" i="1"/>
  <c r="P9" i="1"/>
  <c r="N9" i="1"/>
  <c r="M9" i="1"/>
  <c r="S9" i="1" s="1"/>
  <c r="L9" i="1"/>
  <c r="R9" i="1" s="1"/>
  <c r="K9" i="1"/>
  <c r="O9" i="1" s="1"/>
  <c r="J9" i="1"/>
  <c r="T8" i="1"/>
  <c r="Q8" i="1"/>
  <c r="P8" i="1"/>
  <c r="N8" i="1"/>
  <c r="M8" i="1"/>
  <c r="S8" i="1" s="1"/>
  <c r="L8" i="1"/>
  <c r="R8" i="1" s="1"/>
  <c r="K8" i="1"/>
  <c r="O8" i="1" s="1"/>
  <c r="U8" i="1" s="1"/>
  <c r="J8" i="1"/>
  <c r="T7" i="1"/>
  <c r="Q7" i="1"/>
  <c r="P7" i="1"/>
  <c r="N7" i="1"/>
  <c r="M7" i="1"/>
  <c r="S7" i="1" s="1"/>
  <c r="L7" i="1"/>
  <c r="R7" i="1" s="1"/>
  <c r="K7" i="1"/>
  <c r="J7" i="1"/>
  <c r="T6" i="1"/>
  <c r="Q6" i="1"/>
  <c r="P6" i="1"/>
  <c r="N6" i="1"/>
  <c r="M6" i="1"/>
  <c r="S6" i="1" s="1"/>
  <c r="L6" i="1"/>
  <c r="R6" i="1" s="1"/>
  <c r="K6" i="1"/>
  <c r="J6" i="1"/>
  <c r="U5" i="1"/>
  <c r="T5" i="1"/>
  <c r="Q5" i="1"/>
  <c r="P5" i="1"/>
  <c r="N5" i="1"/>
  <c r="M5" i="1"/>
  <c r="S5" i="1" s="1"/>
  <c r="L5" i="1"/>
  <c r="R5" i="1" s="1"/>
  <c r="K5" i="1"/>
  <c r="O5" i="1" s="1"/>
  <c r="J5" i="1"/>
  <c r="R4" i="1"/>
  <c r="Q4" i="1"/>
  <c r="N4" i="1"/>
  <c r="T4" i="1" s="1"/>
  <c r="M4" i="1"/>
  <c r="S4" i="1" s="1"/>
  <c r="L4" i="1"/>
  <c r="K4" i="1"/>
  <c r="J4" i="1"/>
  <c r="R3" i="1"/>
  <c r="Q3" i="1"/>
  <c r="N3" i="1"/>
  <c r="T3" i="1" s="1"/>
  <c r="M3" i="1"/>
  <c r="S3" i="1" s="1"/>
  <c r="L3" i="1"/>
  <c r="K3" i="1"/>
  <c r="J3" i="1"/>
  <c r="T2" i="1"/>
  <c r="Q2" i="1"/>
  <c r="P2" i="1"/>
  <c r="N2" i="1"/>
  <c r="M2" i="1"/>
  <c r="S2" i="1" s="1"/>
  <c r="L2" i="1"/>
  <c r="R2" i="1" s="1"/>
  <c r="K2" i="1"/>
  <c r="O2" i="1" s="1"/>
  <c r="AP4" i="1" s="1"/>
  <c r="J2" i="1"/>
  <c r="Q190" i="1" l="1"/>
  <c r="P190" i="1"/>
  <c r="O190" i="1"/>
  <c r="U190" i="1" s="1"/>
  <c r="Q194" i="1"/>
  <c r="P194" i="1"/>
  <c r="O194" i="1"/>
  <c r="U194" i="1" s="1"/>
  <c r="Q198" i="1"/>
  <c r="P198" i="1"/>
  <c r="O198" i="1"/>
  <c r="U198" i="1" s="1"/>
  <c r="P55" i="1"/>
  <c r="Q55" i="1"/>
  <c r="O55" i="1"/>
  <c r="U55" i="1" s="1"/>
  <c r="P63" i="1"/>
  <c r="Q63" i="1"/>
  <c r="O63" i="1"/>
  <c r="U63" i="1" s="1"/>
  <c r="O133" i="1"/>
  <c r="U133" i="1" s="1"/>
  <c r="Q133" i="1"/>
  <c r="P133" i="1"/>
  <c r="O147" i="1"/>
  <c r="U147" i="1" s="1"/>
  <c r="Q147" i="1"/>
  <c r="P147" i="1"/>
  <c r="Q191" i="1"/>
  <c r="P191" i="1"/>
  <c r="O191" i="1"/>
  <c r="U191" i="1" s="1"/>
  <c r="Q195" i="1"/>
  <c r="P195" i="1"/>
  <c r="O195" i="1"/>
  <c r="U195" i="1" s="1"/>
  <c r="Q207" i="1"/>
  <c r="P207" i="1"/>
  <c r="O207" i="1"/>
  <c r="U207" i="1" s="1"/>
  <c r="Q211" i="1"/>
  <c r="P211" i="1"/>
  <c r="O211" i="1"/>
  <c r="U211" i="1" s="1"/>
  <c r="Q219" i="1"/>
  <c r="P219" i="1"/>
  <c r="O219" i="1"/>
  <c r="U219" i="1" s="1"/>
  <c r="P57" i="1"/>
  <c r="Q57" i="1"/>
  <c r="O57" i="1"/>
  <c r="U57" i="1" s="1"/>
  <c r="P65" i="1"/>
  <c r="Q65" i="1"/>
  <c r="O65" i="1"/>
  <c r="U65" i="1" s="1"/>
  <c r="O6" i="1"/>
  <c r="U6" i="1" s="1"/>
  <c r="O10" i="1"/>
  <c r="U10" i="1" s="1"/>
  <c r="O14" i="1"/>
  <c r="U14" i="1" s="1"/>
  <c r="O18" i="1"/>
  <c r="U18" i="1" s="1"/>
  <c r="O22" i="1"/>
  <c r="U22" i="1" s="1"/>
  <c r="O26" i="1"/>
  <c r="U26" i="1" s="1"/>
  <c r="O30" i="1"/>
  <c r="U30" i="1" s="1"/>
  <c r="O34" i="1"/>
  <c r="U34" i="1" s="1"/>
  <c r="O38" i="1"/>
  <c r="U38" i="1" s="1"/>
  <c r="O42" i="1"/>
  <c r="U42" i="1" s="1"/>
  <c r="O46" i="1"/>
  <c r="U46" i="1" s="1"/>
  <c r="O50" i="1"/>
  <c r="U50" i="1" s="1"/>
  <c r="P59" i="1"/>
  <c r="Q59" i="1"/>
  <c r="O59" i="1"/>
  <c r="U59" i="1" s="1"/>
  <c r="P67" i="1"/>
  <c r="Q67" i="1"/>
  <c r="O67" i="1"/>
  <c r="U67" i="1" s="1"/>
  <c r="O110" i="1"/>
  <c r="U110" i="1" s="1"/>
  <c r="P110" i="1"/>
  <c r="Q110" i="1"/>
  <c r="O125" i="1"/>
  <c r="U125" i="1" s="1"/>
  <c r="Q125" i="1"/>
  <c r="P125" i="1"/>
  <c r="Q189" i="1"/>
  <c r="P189" i="1"/>
  <c r="O189" i="1"/>
  <c r="U189" i="1" s="1"/>
  <c r="Q193" i="1"/>
  <c r="P193" i="1"/>
  <c r="O193" i="1"/>
  <c r="U193" i="1" s="1"/>
  <c r="Q197" i="1"/>
  <c r="P197" i="1"/>
  <c r="O197" i="1"/>
  <c r="U197" i="1" s="1"/>
  <c r="O117" i="1"/>
  <c r="U117" i="1" s="1"/>
  <c r="Q117" i="1"/>
  <c r="P117" i="1"/>
  <c r="Q199" i="1"/>
  <c r="P199" i="1"/>
  <c r="O199" i="1"/>
  <c r="U199" i="1" s="1"/>
  <c r="Q203" i="1"/>
  <c r="P203" i="1"/>
  <c r="O203" i="1"/>
  <c r="U203" i="1" s="1"/>
  <c r="Q215" i="1"/>
  <c r="P215" i="1"/>
  <c r="O215" i="1"/>
  <c r="U215" i="1" s="1"/>
  <c r="Q223" i="1"/>
  <c r="P223" i="1"/>
  <c r="O223" i="1"/>
  <c r="U223" i="1" s="1"/>
  <c r="P3" i="1"/>
  <c r="O3" i="1"/>
  <c r="U3" i="1" s="1"/>
  <c r="P4" i="1"/>
  <c r="O4" i="1"/>
  <c r="U4" i="1" s="1"/>
  <c r="O7" i="1"/>
  <c r="U7" i="1" s="1"/>
  <c r="O11" i="1"/>
  <c r="U11" i="1" s="1"/>
  <c r="O15" i="1"/>
  <c r="U15" i="1" s="1"/>
  <c r="O19" i="1"/>
  <c r="U19" i="1" s="1"/>
  <c r="O23" i="1"/>
  <c r="U23" i="1" s="1"/>
  <c r="O27" i="1"/>
  <c r="U27" i="1" s="1"/>
  <c r="O31" i="1"/>
  <c r="U31" i="1" s="1"/>
  <c r="O35" i="1"/>
  <c r="U35" i="1" s="1"/>
  <c r="O39" i="1"/>
  <c r="U39" i="1" s="1"/>
  <c r="O43" i="1"/>
  <c r="U43" i="1" s="1"/>
  <c r="O47" i="1"/>
  <c r="U47" i="1" s="1"/>
  <c r="O51" i="1"/>
  <c r="U51" i="1" s="1"/>
  <c r="P53" i="1"/>
  <c r="Q53" i="1"/>
  <c r="O53" i="1"/>
  <c r="U53" i="1" s="1"/>
  <c r="P61" i="1"/>
  <c r="Q61" i="1"/>
  <c r="O61" i="1"/>
  <c r="U61" i="1" s="1"/>
  <c r="O97" i="1"/>
  <c r="U97" i="1" s="1"/>
  <c r="O111" i="1"/>
  <c r="U111" i="1" s="1"/>
  <c r="P111" i="1"/>
  <c r="Q111" i="1"/>
  <c r="O155" i="1"/>
  <c r="U155" i="1" s="1"/>
  <c r="Q155" i="1"/>
  <c r="P155" i="1"/>
  <c r="Q188" i="1"/>
  <c r="P188" i="1"/>
  <c r="O188" i="1"/>
  <c r="U188" i="1" s="1"/>
  <c r="Q192" i="1"/>
  <c r="P192" i="1"/>
  <c r="O192" i="1"/>
  <c r="U192" i="1" s="1"/>
  <c r="Q196" i="1"/>
  <c r="P196" i="1"/>
  <c r="O196" i="1"/>
  <c r="U196" i="1" s="1"/>
  <c r="Q218" i="1"/>
  <c r="P218" i="1"/>
  <c r="O218" i="1"/>
  <c r="U218" i="1" s="1"/>
  <c r="Q222" i="1"/>
  <c r="P222" i="1"/>
  <c r="O222" i="1"/>
  <c r="U222" i="1" s="1"/>
  <c r="O112" i="1"/>
  <c r="U112" i="1" s="1"/>
  <c r="P112" i="1"/>
  <c r="O115" i="1"/>
  <c r="U115" i="1" s="1"/>
  <c r="Q115" i="1"/>
  <c r="O123" i="1"/>
  <c r="U123" i="1" s="1"/>
  <c r="Q123" i="1"/>
  <c r="O139" i="1"/>
  <c r="U139" i="1" s="1"/>
  <c r="Q139" i="1"/>
  <c r="O149" i="1"/>
  <c r="U149" i="1" s="1"/>
  <c r="Q149" i="1"/>
  <c r="O157" i="1"/>
  <c r="U157" i="1" s="1"/>
  <c r="Q157" i="1"/>
  <c r="Q206" i="1"/>
  <c r="P206" i="1"/>
  <c r="O206" i="1"/>
  <c r="U206" i="1" s="1"/>
  <c r="Q210" i="1"/>
  <c r="P210" i="1"/>
  <c r="O210" i="1"/>
  <c r="U210" i="1" s="1"/>
  <c r="Q214" i="1"/>
  <c r="P214" i="1"/>
  <c r="O214" i="1"/>
  <c r="U214" i="1" s="1"/>
  <c r="O69" i="1"/>
  <c r="U69" i="1" s="1"/>
  <c r="O71" i="1"/>
  <c r="U71" i="1" s="1"/>
  <c r="O73" i="1"/>
  <c r="U73" i="1" s="1"/>
  <c r="O75" i="1"/>
  <c r="U75" i="1" s="1"/>
  <c r="O77" i="1"/>
  <c r="U77" i="1" s="1"/>
  <c r="O79" i="1"/>
  <c r="U79" i="1" s="1"/>
  <c r="O81" i="1"/>
  <c r="U81" i="1" s="1"/>
  <c r="O83" i="1"/>
  <c r="U83" i="1" s="1"/>
  <c r="O85" i="1"/>
  <c r="U85" i="1" s="1"/>
  <c r="O87" i="1"/>
  <c r="U87" i="1" s="1"/>
  <c r="O89" i="1"/>
  <c r="U89" i="1" s="1"/>
  <c r="O91" i="1"/>
  <c r="U91" i="1" s="1"/>
  <c r="O93" i="1"/>
  <c r="U93" i="1" s="1"/>
  <c r="O95" i="1"/>
  <c r="U95" i="1" s="1"/>
  <c r="O106" i="1"/>
  <c r="O107" i="1"/>
  <c r="U107" i="1" s="1"/>
  <c r="Q112" i="1"/>
  <c r="P113" i="1"/>
  <c r="O114" i="1"/>
  <c r="U114" i="1" s="1"/>
  <c r="P114" i="1"/>
  <c r="P115" i="1"/>
  <c r="O121" i="1"/>
  <c r="U121" i="1" s="1"/>
  <c r="Q121" i="1"/>
  <c r="P123" i="1"/>
  <c r="O129" i="1"/>
  <c r="U129" i="1" s="1"/>
  <c r="Q129" i="1"/>
  <c r="O137" i="1"/>
  <c r="U137" i="1" s="1"/>
  <c r="Q137" i="1"/>
  <c r="P139" i="1"/>
  <c r="O143" i="1"/>
  <c r="U143" i="1" s="1"/>
  <c r="Q143" i="1"/>
  <c r="P149" i="1"/>
  <c r="O151" i="1"/>
  <c r="U151" i="1" s="1"/>
  <c r="Q151" i="1"/>
  <c r="P157" i="1"/>
  <c r="O159" i="1"/>
  <c r="U159" i="1" s="1"/>
  <c r="Q159" i="1"/>
  <c r="O167" i="1"/>
  <c r="U167" i="1" s="1"/>
  <c r="O175" i="1"/>
  <c r="U175" i="1" s="1"/>
  <c r="O183" i="1"/>
  <c r="U183" i="1" s="1"/>
  <c r="O131" i="1"/>
  <c r="U131" i="1" s="1"/>
  <c r="Q131" i="1"/>
  <c r="O141" i="1"/>
  <c r="U141" i="1" s="1"/>
  <c r="Q141" i="1"/>
  <c r="Q202" i="1"/>
  <c r="P202" i="1"/>
  <c r="O202" i="1"/>
  <c r="U202" i="1" s="1"/>
  <c r="Q69" i="1"/>
  <c r="Q71" i="1"/>
  <c r="Q73" i="1"/>
  <c r="Q75" i="1"/>
  <c r="Q77" i="1"/>
  <c r="Q79" i="1"/>
  <c r="Q81" i="1"/>
  <c r="Q83" i="1"/>
  <c r="Q85" i="1"/>
  <c r="Q87" i="1"/>
  <c r="Q89" i="1"/>
  <c r="Q91" i="1"/>
  <c r="Q93" i="1"/>
  <c r="Q95" i="1"/>
  <c r="O108" i="1"/>
  <c r="U108" i="1" s="1"/>
  <c r="P108" i="1"/>
  <c r="O109" i="1"/>
  <c r="U109" i="1" s="1"/>
  <c r="Q113" i="1"/>
  <c r="O119" i="1"/>
  <c r="U119" i="1" s="1"/>
  <c r="Q119" i="1"/>
  <c r="O127" i="1"/>
  <c r="U127" i="1" s="1"/>
  <c r="Q127" i="1"/>
  <c r="O135" i="1"/>
  <c r="U135" i="1" s="1"/>
  <c r="Q135" i="1"/>
  <c r="O145" i="1"/>
  <c r="U145" i="1" s="1"/>
  <c r="Q145" i="1"/>
  <c r="O153" i="1"/>
  <c r="U153" i="1" s="1"/>
  <c r="Q153" i="1"/>
  <c r="Q226" i="1"/>
  <c r="P226" i="1"/>
  <c r="O226" i="1"/>
  <c r="U226" i="1" s="1"/>
  <c r="O116" i="1"/>
  <c r="U116" i="1" s="1"/>
  <c r="O118" i="1"/>
  <c r="U118" i="1" s="1"/>
  <c r="O120" i="1"/>
  <c r="U120" i="1" s="1"/>
  <c r="O122" i="1"/>
  <c r="U122" i="1" s="1"/>
  <c r="O124" i="1"/>
  <c r="U124" i="1" s="1"/>
  <c r="O126" i="1"/>
  <c r="U126" i="1" s="1"/>
  <c r="O128" i="1"/>
  <c r="U128" i="1" s="1"/>
  <c r="O130" i="1"/>
  <c r="U130" i="1" s="1"/>
  <c r="O132" i="1"/>
  <c r="U132" i="1" s="1"/>
  <c r="O134" i="1"/>
  <c r="U134" i="1" s="1"/>
  <c r="O136" i="1"/>
  <c r="U136" i="1" s="1"/>
  <c r="O138" i="1"/>
  <c r="U138" i="1" s="1"/>
  <c r="O140" i="1"/>
  <c r="U140" i="1" s="1"/>
  <c r="O142" i="1"/>
  <c r="U142" i="1" s="1"/>
  <c r="O144" i="1"/>
  <c r="U144" i="1" s="1"/>
  <c r="O146" i="1"/>
  <c r="U146" i="1" s="1"/>
  <c r="O148" i="1"/>
  <c r="U148" i="1" s="1"/>
  <c r="O150" i="1"/>
  <c r="U150" i="1" s="1"/>
  <c r="O152" i="1"/>
  <c r="U152" i="1" s="1"/>
  <c r="O154" i="1"/>
  <c r="U154" i="1" s="1"/>
  <c r="O156" i="1"/>
  <c r="U156" i="1" s="1"/>
  <c r="O158" i="1"/>
  <c r="U158" i="1" s="1"/>
  <c r="O160" i="1"/>
  <c r="U160" i="1" s="1"/>
  <c r="O164" i="1"/>
  <c r="U164" i="1" s="1"/>
  <c r="O168" i="1"/>
  <c r="U168" i="1" s="1"/>
  <c r="O172" i="1"/>
  <c r="U172" i="1" s="1"/>
  <c r="O176" i="1"/>
  <c r="U176" i="1" s="1"/>
  <c r="O180" i="1"/>
  <c r="U180" i="1" s="1"/>
  <c r="O184" i="1"/>
  <c r="U184" i="1" s="1"/>
  <c r="P185" i="1"/>
  <c r="Q185" i="1"/>
  <c r="O185" i="1"/>
  <c r="U185" i="1" s="1"/>
  <c r="P187" i="1"/>
  <c r="O187" i="1"/>
  <c r="Q187" i="1"/>
  <c r="Q201" i="1"/>
  <c r="P201" i="1"/>
  <c r="O201" i="1"/>
  <c r="U201" i="1" s="1"/>
  <c r="Q205" i="1"/>
  <c r="P205" i="1"/>
  <c r="O205" i="1"/>
  <c r="U205" i="1" s="1"/>
  <c r="Q209" i="1"/>
  <c r="P209" i="1"/>
  <c r="O209" i="1"/>
  <c r="U209" i="1" s="1"/>
  <c r="Q213" i="1"/>
  <c r="P213" i="1"/>
  <c r="O213" i="1"/>
  <c r="U213" i="1" s="1"/>
  <c r="Q217" i="1"/>
  <c r="P217" i="1"/>
  <c r="O217" i="1"/>
  <c r="U217" i="1" s="1"/>
  <c r="Q221" i="1"/>
  <c r="P221" i="1"/>
  <c r="O221" i="1"/>
  <c r="U221" i="1" s="1"/>
  <c r="Q225" i="1"/>
  <c r="P225" i="1"/>
  <c r="O225" i="1"/>
  <c r="U225" i="1" s="1"/>
  <c r="P116" i="1"/>
  <c r="P118" i="1"/>
  <c r="P120" i="1"/>
  <c r="P122" i="1"/>
  <c r="P124" i="1"/>
  <c r="P126" i="1"/>
  <c r="P128" i="1"/>
  <c r="P130" i="1"/>
  <c r="P132" i="1"/>
  <c r="P134" i="1"/>
  <c r="P136" i="1"/>
  <c r="P138" i="1"/>
  <c r="O161" i="1"/>
  <c r="U161" i="1" s="1"/>
  <c r="O165" i="1"/>
  <c r="U165" i="1" s="1"/>
  <c r="O169" i="1"/>
  <c r="U169" i="1" s="1"/>
  <c r="O173" i="1"/>
  <c r="U173" i="1" s="1"/>
  <c r="O177" i="1"/>
  <c r="U177" i="1" s="1"/>
  <c r="O181" i="1"/>
  <c r="U181" i="1" s="1"/>
  <c r="Q200" i="1"/>
  <c r="P200" i="1"/>
  <c r="O200" i="1"/>
  <c r="U200" i="1" s="1"/>
  <c r="Q204" i="1"/>
  <c r="P204" i="1"/>
  <c r="O204" i="1"/>
  <c r="U204" i="1" s="1"/>
  <c r="Q208" i="1"/>
  <c r="P208" i="1"/>
  <c r="O208" i="1"/>
  <c r="U208" i="1" s="1"/>
  <c r="Q212" i="1"/>
  <c r="P212" i="1"/>
  <c r="O212" i="1"/>
  <c r="U212" i="1" s="1"/>
  <c r="Q216" i="1"/>
  <c r="P216" i="1"/>
  <c r="O216" i="1"/>
  <c r="U216" i="1" s="1"/>
  <c r="Q220" i="1"/>
  <c r="P220" i="1"/>
  <c r="O220" i="1"/>
  <c r="U220" i="1" s="1"/>
  <c r="Q224" i="1"/>
  <c r="P224" i="1"/>
  <c r="O224" i="1"/>
  <c r="U224" i="1" s="1"/>
</calcChain>
</file>

<file path=xl/sharedStrings.xml><?xml version="1.0" encoding="utf-8"?>
<sst xmlns="http://schemas.openxmlformats.org/spreadsheetml/2006/main" count="471" uniqueCount="247">
  <si>
    <t xml:space="preserve"> </t>
  </si>
  <si>
    <t>Výška</t>
  </si>
  <si>
    <t>Dosah</t>
  </si>
  <si>
    <t>VSR</t>
  </si>
  <si>
    <t>M1</t>
  </si>
  <si>
    <t>SDM</t>
  </si>
  <si>
    <t>Celkem</t>
  </si>
  <si>
    <t>Leština Josef</t>
  </si>
  <si>
    <t>VK Č.Budějovice</t>
  </si>
  <si>
    <t>A</t>
  </si>
  <si>
    <t>Brichta Tomáš</t>
  </si>
  <si>
    <t>Klimeš Antonín</t>
  </si>
  <si>
    <t>Black Beskydy</t>
  </si>
  <si>
    <t>Svoboda Štěpán</t>
  </si>
  <si>
    <t>Dukla Liberec</t>
  </si>
  <si>
    <t>Baláž Michal</t>
  </si>
  <si>
    <t>VK Ostrava</t>
  </si>
  <si>
    <t>Luska Čeněk</t>
  </si>
  <si>
    <t>Kojetín</t>
  </si>
  <si>
    <t>Tvrz Jan</t>
  </si>
  <si>
    <t xml:space="preserve">Vráblík Lukáš </t>
  </si>
  <si>
    <t>Lvi Praha</t>
  </si>
  <si>
    <t>Hybš Daniel</t>
  </si>
  <si>
    <t>Příbram</t>
  </si>
  <si>
    <t>Pelikán Jakub</t>
  </si>
  <si>
    <t xml:space="preserve">Bohuslav Tomáš </t>
  </si>
  <si>
    <t>Pitner Vojtěch</t>
  </si>
  <si>
    <t>Pupík Kryštof</t>
  </si>
  <si>
    <t>Karlovy Vary</t>
  </si>
  <si>
    <t>Rolník Šimon</t>
  </si>
  <si>
    <t>Brno</t>
  </si>
  <si>
    <t>Toth Lucas</t>
  </si>
  <si>
    <t>Vlček Radim</t>
  </si>
  <si>
    <t xml:space="preserve">Hradec Králové </t>
  </si>
  <si>
    <t>Bednařík Matyáš</t>
  </si>
  <si>
    <t>Zlín</t>
  </si>
  <si>
    <t>Paštika Tomáš</t>
  </si>
  <si>
    <t>Gottesman Pavel</t>
  </si>
  <si>
    <t>Kladno</t>
  </si>
  <si>
    <t>Popelka Jasmín</t>
  </si>
  <si>
    <t>Vítamvás Adam</t>
  </si>
  <si>
    <t>Kotýnek Jan</t>
  </si>
  <si>
    <t>Kváč David</t>
  </si>
  <si>
    <t>Šimůnek Vojtěch</t>
  </si>
  <si>
    <t>Rybář Jakub</t>
  </si>
  <si>
    <t>Kolín</t>
  </si>
  <si>
    <t>Toth Dominik</t>
  </si>
  <si>
    <t>Daňha Petr</t>
  </si>
  <si>
    <t>Lank Šimon</t>
  </si>
  <si>
    <t>Ústí nad Labem</t>
  </si>
  <si>
    <t>Bradáč Jan</t>
  </si>
  <si>
    <t>Krafer Jakub</t>
  </si>
  <si>
    <t>Spišský Šimon</t>
  </si>
  <si>
    <t>Přibyl Michal</t>
  </si>
  <si>
    <t>Blue Beskydy</t>
  </si>
  <si>
    <t>Heřman Max</t>
  </si>
  <si>
    <t xml:space="preserve">Nikel Jakub </t>
  </si>
  <si>
    <t>Green</t>
  </si>
  <si>
    <t>Správka Jonáš</t>
  </si>
  <si>
    <t>Marek Jan</t>
  </si>
  <si>
    <t>Židlík Martin</t>
  </si>
  <si>
    <t>Chmelař Matěj</t>
  </si>
  <si>
    <t>Řehoř Tobiáš</t>
  </si>
  <si>
    <t>Danda Antonín</t>
  </si>
  <si>
    <t>Filip Dan</t>
  </si>
  <si>
    <t>Ureš Ondřej</t>
  </si>
  <si>
    <t>Józa Filip</t>
  </si>
  <si>
    <t>Svoboda jakub</t>
  </si>
  <si>
    <t>Prosek</t>
  </si>
  <si>
    <t>Dvořák Tobiáš</t>
  </si>
  <si>
    <t>Ječmínek Jan</t>
  </si>
  <si>
    <t>Kneifl Tomáš</t>
  </si>
  <si>
    <t>Orsava Hynek</t>
  </si>
  <si>
    <t>Tkadlec Ondřej</t>
  </si>
  <si>
    <t>Janák Matěj</t>
  </si>
  <si>
    <t>Velké Meziříčí</t>
  </si>
  <si>
    <t>Milichovský Tadeáš</t>
  </si>
  <si>
    <t>Nypl Antonín</t>
  </si>
  <si>
    <t>Pergl David</t>
  </si>
  <si>
    <t>Jaroš Adam</t>
  </si>
  <si>
    <t>Turek Ondřej</t>
  </si>
  <si>
    <t>Fiala Matěj</t>
  </si>
  <si>
    <t>VAM Olomouc</t>
  </si>
  <si>
    <t>Kvasnička Lukáš</t>
  </si>
  <si>
    <t xml:space="preserve">Červa Tomáš </t>
  </si>
  <si>
    <t>Tesař Lukáš</t>
  </si>
  <si>
    <t>Kožuch Lukáš</t>
  </si>
  <si>
    <t>Kracík Martin</t>
  </si>
  <si>
    <t>Nový Jičín</t>
  </si>
  <si>
    <t>Metzl Filip</t>
  </si>
  <si>
    <t>Nekola Vojtěch</t>
  </si>
  <si>
    <t>Jonke Alexandr</t>
  </si>
  <si>
    <t>Goláň Lukáš</t>
  </si>
  <si>
    <t>Novák Ondřej</t>
  </si>
  <si>
    <t>Nový Tobiáš</t>
  </si>
  <si>
    <t>Horák Roman</t>
  </si>
  <si>
    <t>Voneš Daniel</t>
  </si>
  <si>
    <t>Štěpánek  Ondřej</t>
  </si>
  <si>
    <t>Ciran M.</t>
  </si>
  <si>
    <t>Skolka Tomáš</t>
  </si>
  <si>
    <t>Lučev Alexandr</t>
  </si>
  <si>
    <t>Blue Ostrava</t>
  </si>
  <si>
    <t>Štrejbar Filip</t>
  </si>
  <si>
    <t>Staněk Jakub</t>
  </si>
  <si>
    <t>Kamarád Ondřej</t>
  </si>
  <si>
    <t xml:space="preserve">Mandl Zdeněk </t>
  </si>
  <si>
    <t>Formánek Benjamin</t>
  </si>
  <si>
    <t>Fojtík Jakub</t>
  </si>
  <si>
    <t>Donát Jiří</t>
  </si>
  <si>
    <t>Capek Jiří</t>
  </si>
  <si>
    <t>Doležal Jan</t>
  </si>
  <si>
    <t>David Tomáš</t>
  </si>
  <si>
    <t>Chromý Lukáš</t>
  </si>
  <si>
    <t>Jonszta Jakub</t>
  </si>
  <si>
    <t xml:space="preserve">Přerost Lukáš </t>
  </si>
  <si>
    <t>Létal Marek</t>
  </si>
  <si>
    <t>Janda Filip</t>
  </si>
  <si>
    <t>Brož Vojtěch</t>
  </si>
  <si>
    <t>Dománek Filip</t>
  </si>
  <si>
    <t>svitavy</t>
  </si>
  <si>
    <t>Rous Adam</t>
  </si>
  <si>
    <t>Gloza Ondřej</t>
  </si>
  <si>
    <t>Staněk Matyáš</t>
  </si>
  <si>
    <t>Fejfar Matyáš</t>
  </si>
  <si>
    <t>Vodička Josef</t>
  </si>
  <si>
    <t>Štech Michal</t>
  </si>
  <si>
    <t>Zákoutský Ondřej</t>
  </si>
  <si>
    <t>Drdla Matěj</t>
  </si>
  <si>
    <t>Svoboda Filip</t>
  </si>
  <si>
    <t>Vybral Štěpán</t>
  </si>
  <si>
    <t>Búžek Jakub</t>
  </si>
  <si>
    <t>Dvořák Jiří</t>
  </si>
  <si>
    <t>Ostrava</t>
  </si>
  <si>
    <t>Štorc  Martin</t>
  </si>
  <si>
    <t>D</t>
  </si>
  <si>
    <t>Vondráček Vojtěch</t>
  </si>
  <si>
    <t>Kusák Lukáš</t>
  </si>
  <si>
    <t>Svoboda Lukáš</t>
  </si>
  <si>
    <t>Kalista Milan</t>
  </si>
  <si>
    <t>Uher Matyáš</t>
  </si>
  <si>
    <t>Pustějovský Aleš</t>
  </si>
  <si>
    <t>Drozd Jaroslav</t>
  </si>
  <si>
    <t>Lichý Petr</t>
  </si>
  <si>
    <t>Kotovych Vladyslav</t>
  </si>
  <si>
    <t>Michal Ondřej</t>
  </si>
  <si>
    <t>Hruška  Vladislav</t>
  </si>
  <si>
    <t>Svoboda Vojtěch</t>
  </si>
  <si>
    <t>Rak Samuel</t>
  </si>
  <si>
    <t>Babáček Aleš</t>
  </si>
  <si>
    <t xml:space="preserve">Garba Tomáš </t>
  </si>
  <si>
    <t>Khorolenko Vsev</t>
  </si>
  <si>
    <t>Pětioký Vojtěch</t>
  </si>
  <si>
    <t>Javůrek Adam</t>
  </si>
  <si>
    <t>Stelzer Jan</t>
  </si>
  <si>
    <t xml:space="preserve">Černý František </t>
  </si>
  <si>
    <t>Procházka ondřej</t>
  </si>
  <si>
    <t>Škorpil Kryštof</t>
  </si>
  <si>
    <t>Bryknar David</t>
  </si>
  <si>
    <t>Štafl Martin</t>
  </si>
  <si>
    <t>Přibyl Tomáš</t>
  </si>
  <si>
    <t>Beran Martin</t>
  </si>
  <si>
    <t xml:space="preserve">Raitr Matyáš </t>
  </si>
  <si>
    <t>Čermák Richard</t>
  </si>
  <si>
    <t>Pjatygin Daniel</t>
  </si>
  <si>
    <t>Belov Martin</t>
  </si>
  <si>
    <t xml:space="preserve">Polák Ondřej </t>
  </si>
  <si>
    <t>Sieber Viktor</t>
  </si>
  <si>
    <t>Čeřovský Lukáš</t>
  </si>
  <si>
    <t>Pavlíček Daniel</t>
  </si>
  <si>
    <t>Krba Daniel</t>
  </si>
  <si>
    <t>Bělohlávek Michal</t>
  </si>
  <si>
    <t>Matějíčka Štěpán</t>
  </si>
  <si>
    <t>Čumpl Martin</t>
  </si>
  <si>
    <t xml:space="preserve">Palička Matyáš </t>
  </si>
  <si>
    <t>Dvořák Tomáš</t>
  </si>
  <si>
    <t>Kludský Tomáš</t>
  </si>
  <si>
    <t>Boček Milan</t>
  </si>
  <si>
    <t>Ohlídal Adam</t>
  </si>
  <si>
    <t>Gross Adam</t>
  </si>
  <si>
    <t>Ježek Adam</t>
  </si>
  <si>
    <t>Hejret Jakub</t>
  </si>
  <si>
    <t>Vorobel Jakub</t>
  </si>
  <si>
    <t xml:space="preserve"> Kubečka Jakub</t>
  </si>
  <si>
    <t>Kozák Jan</t>
  </si>
  <si>
    <t>Pultar františek</t>
  </si>
  <si>
    <t>Kubeš Štěpán</t>
  </si>
  <si>
    <t>Skřenek Martin</t>
  </si>
  <si>
    <t>Malimánek Matěj</t>
  </si>
  <si>
    <t>Poloch Ondřej</t>
  </si>
  <si>
    <t>Vonšovský Josef</t>
  </si>
  <si>
    <t>Jetmar Jakub</t>
  </si>
  <si>
    <t xml:space="preserve">Zika Ondřej </t>
  </si>
  <si>
    <t>Janalík Šimon</t>
  </si>
  <si>
    <t>Štěrba Filip</t>
  </si>
  <si>
    <t>Švoma Patrik</t>
  </si>
  <si>
    <t xml:space="preserve">Stoupa Matěj </t>
  </si>
  <si>
    <t>Pošík Jakub</t>
  </si>
  <si>
    <t>Zikmund  Šimon</t>
  </si>
  <si>
    <t>Dunár Richard</t>
  </si>
  <si>
    <t>Poborský Vojtěch</t>
  </si>
  <si>
    <t>Macháň Radek</t>
  </si>
  <si>
    <t>Pátek Antonín</t>
  </si>
  <si>
    <t>Horský Antonín</t>
  </si>
  <si>
    <t>Vykhrystenko Oleh</t>
  </si>
  <si>
    <t>Prášek Ondřej</t>
  </si>
  <si>
    <t>Gerhart Dan</t>
  </si>
  <si>
    <t>Ježek Matěj</t>
  </si>
  <si>
    <t>Vlach Mikoláš</t>
  </si>
  <si>
    <t>Hrabovský Šimon</t>
  </si>
  <si>
    <t>Ondráček Filip</t>
  </si>
  <si>
    <t xml:space="preserve">Havel Matěj  </t>
  </si>
  <si>
    <t>Jurtík Adam</t>
  </si>
  <si>
    <t>Čech Tobiáš</t>
  </si>
  <si>
    <t>Špaček Šimon</t>
  </si>
  <si>
    <t>Pernica Adam</t>
  </si>
  <si>
    <t>Ondroušek Štěpán</t>
  </si>
  <si>
    <t>Hudeček Ondřej</t>
  </si>
  <si>
    <t>Šotola Tomáš</t>
  </si>
  <si>
    <t>Miksa Josef</t>
  </si>
  <si>
    <t>Volf Tadeáš</t>
  </si>
  <si>
    <t>Novotný Ondřej</t>
  </si>
  <si>
    <t>Kowalewski Matyáš</t>
  </si>
  <si>
    <t>Dočkal Martin</t>
  </si>
  <si>
    <t>Šilhan Matěj</t>
  </si>
  <si>
    <t>Chalupa Martin</t>
  </si>
  <si>
    <t>Janošec Jan</t>
  </si>
  <si>
    <t>Tuma Samuel</t>
  </si>
  <si>
    <t xml:space="preserve">Novobilský Matěj  </t>
  </si>
  <si>
    <t>Prachař Sebastián</t>
  </si>
  <si>
    <t>Pospíšil J.</t>
  </si>
  <si>
    <t xml:space="preserve">Koumar Tomáš </t>
  </si>
  <si>
    <t>Žarnovický M.</t>
  </si>
  <si>
    <t>Kružík Dominik</t>
  </si>
  <si>
    <t>Pomahač  Tomáš</t>
  </si>
  <si>
    <t>Kubala Jan</t>
  </si>
  <si>
    <t>Rektořík Jakub</t>
  </si>
  <si>
    <t>Krátký O.</t>
  </si>
  <si>
    <t>Štencl Vojtěch</t>
  </si>
  <si>
    <t>Popelka Matyáš</t>
  </si>
  <si>
    <t>Fiala Lukáš</t>
  </si>
  <si>
    <t>Vašák Jakub</t>
  </si>
  <si>
    <t>Škvara Eduard</t>
  </si>
  <si>
    <t>Veselý Tobiáš</t>
  </si>
  <si>
    <t>Wasserbauer Jan</t>
  </si>
  <si>
    <t>Žarnovický A.</t>
  </si>
  <si>
    <t>Meluzín M.</t>
  </si>
  <si>
    <t>Krejčíček Jakub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</si>
</sst>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>
    <font>
      <sz val="10"/>
      <name val="Arial"/>
    </font>
    <font>
      <sz val="10"/>
      <name val="Mang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</font>
    <font>
      <sz val="10"/>
      <color theme="1"/>
      <name val="Calibri"/>
      <family val="2"/>
      <charset val="238"/>
      <scheme val="minor"/>
    </font>
    <font>
      <sz val="8.5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1.5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22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ill="0" applyBorder="0" applyAlignment="0" applyProtection="0"/>
  </cellStyleXfs>
  <cellXfs count="135">
    <xf numFmtId="0" fontId="0" fillId="0" borderId="0" xfId="0" applyAlignment="1"/>
    <xf numFmtId="0" fontId="2" fillId="0" borderId="0" xfId="1" applyFont="1" applyAlignment="1">
      <alignment horizontal="center" vertical="top"/>
    </xf>
    <xf numFmtId="0" fontId="2" fillId="2" borderId="1" xfId="1" applyFont="1" applyFill="1" applyBorder="1" applyAlignment="1">
      <alignment vertical="center" wrapText="1"/>
    </xf>
    <xf numFmtId="0" fontId="2" fillId="2" borderId="2" xfId="1" applyFont="1" applyFill="1" applyBorder="1" applyAlignment="1">
      <alignment vertical="center" wrapText="1"/>
    </xf>
    <xf numFmtId="0" fontId="2" fillId="2" borderId="3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14" fontId="7" fillId="3" borderId="5" xfId="1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164" fontId="7" fillId="3" borderId="5" xfId="1" applyNumberFormat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14" fontId="7" fillId="3" borderId="7" xfId="1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164" fontId="7" fillId="3" borderId="8" xfId="1" applyNumberFormat="1" applyFont="1" applyFill="1" applyBorder="1" applyAlignment="1">
      <alignment horizontal="center" vertical="center"/>
    </xf>
    <xf numFmtId="164" fontId="7" fillId="3" borderId="9" xfId="1" applyNumberFormat="1" applyFont="1" applyFill="1" applyBorder="1" applyAlignment="1">
      <alignment horizontal="center" vertical="center"/>
    </xf>
    <xf numFmtId="164" fontId="7" fillId="3" borderId="10" xfId="1" applyNumberFormat="1" applyFont="1" applyFill="1" applyBorder="1" applyAlignment="1">
      <alignment horizontal="center" vertical="center"/>
    </xf>
    <xf numFmtId="164" fontId="7" fillId="3" borderId="11" xfId="1" applyNumberFormat="1" applyFont="1" applyFill="1" applyBorder="1" applyAlignment="1">
      <alignment horizontal="center" vertical="center"/>
    </xf>
    <xf numFmtId="164" fontId="2" fillId="3" borderId="5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14" fontId="7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0" xfId="1" applyFont="1" applyFill="1" applyBorder="1" applyAlignment="1">
      <alignment vertical="center"/>
    </xf>
    <xf numFmtId="0" fontId="9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/>
    <xf numFmtId="0" fontId="4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2" fontId="7" fillId="3" borderId="0" xfId="0" applyNumberFormat="1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14" fontId="7" fillId="4" borderId="5" xfId="1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64" fontId="7" fillId="4" borderId="5" xfId="1" applyNumberFormat="1" applyFont="1" applyFill="1" applyBorder="1" applyAlignment="1">
      <alignment horizontal="center" vertical="center"/>
    </xf>
    <xf numFmtId="164" fontId="2" fillId="4" borderId="5" xfId="1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14" fontId="3" fillId="3" borderId="0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14" fontId="3" fillId="3" borderId="0" xfId="0" applyNumberFormat="1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14" fontId="10" fillId="3" borderId="0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/>
    <xf numFmtId="0" fontId="4" fillId="4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14" fontId="7" fillId="5" borderId="5" xfId="1" applyNumberFormat="1" applyFont="1" applyFill="1" applyBorder="1" applyAlignment="1">
      <alignment horizontal="center" vertical="center"/>
    </xf>
    <xf numFmtId="164" fontId="7" fillId="5" borderId="5" xfId="1" applyNumberFormat="1" applyFont="1" applyFill="1" applyBorder="1" applyAlignment="1">
      <alignment horizontal="center" vertical="center"/>
    </xf>
    <xf numFmtId="164" fontId="2" fillId="5" borderId="5" xfId="1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16" fontId="9" fillId="3" borderId="0" xfId="0" applyNumberFormat="1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2" fontId="7" fillId="5" borderId="5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1" fontId="7" fillId="5" borderId="5" xfId="0" applyNumberFormat="1" applyFont="1" applyFill="1" applyBorder="1" applyAlignment="1">
      <alignment horizontal="center" vertical="center"/>
    </xf>
    <xf numFmtId="0" fontId="7" fillId="6" borderId="0" xfId="1" applyFont="1" applyFill="1" applyAlignment="1">
      <alignment vertical="center"/>
    </xf>
    <xf numFmtId="0" fontId="9" fillId="6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164" fontId="7" fillId="6" borderId="5" xfId="1" applyNumberFormat="1" applyFont="1" applyFill="1" applyBorder="1" applyAlignment="1">
      <alignment horizontal="center" vertical="center"/>
    </xf>
    <xf numFmtId="164" fontId="2" fillId="6" borderId="5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14" fontId="7" fillId="6" borderId="5" xfId="1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14" fontId="6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2" fontId="4" fillId="3" borderId="0" xfId="0" applyNumberFormat="1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 wrapText="1"/>
    </xf>
    <xf numFmtId="14" fontId="8" fillId="3" borderId="0" xfId="0" applyNumberFormat="1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2" fontId="4" fillId="6" borderId="5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2" fontId="7" fillId="6" borderId="5" xfId="0" applyNumberFormat="1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14" fontId="12" fillId="3" borderId="0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14" fontId="7" fillId="3" borderId="0" xfId="0" applyNumberFormat="1" applyFont="1" applyFill="1" applyBorder="1" applyAlignment="1">
      <alignment horizontal="center" vertical="center"/>
    </xf>
    <xf numFmtId="1" fontId="7" fillId="6" borderId="5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/>
    </xf>
    <xf numFmtId="0" fontId="4" fillId="6" borderId="0" xfId="0" applyFont="1" applyFill="1" applyAlignment="1"/>
    <xf numFmtId="0" fontId="4" fillId="3" borderId="0" xfId="0" applyFont="1" applyFill="1" applyBorder="1" applyAlignment="1"/>
    <xf numFmtId="0" fontId="4" fillId="0" borderId="0" xfId="0" applyFont="1" applyBorder="1" applyAlignment="1"/>
    <xf numFmtId="0" fontId="9" fillId="3" borderId="0" xfId="0" applyFont="1" applyFill="1" applyBorder="1" applyAlignment="1">
      <alignment horizontal="left" vertical="center"/>
    </xf>
    <xf numFmtId="14" fontId="3" fillId="3" borderId="0" xfId="0" applyNumberFormat="1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 wrapText="1"/>
    </xf>
    <xf numFmtId="14" fontId="10" fillId="3" borderId="0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/>
    </xf>
    <xf numFmtId="16" fontId="9" fillId="6" borderId="5" xfId="0" applyNumberFormat="1" applyFont="1" applyFill="1" applyBorder="1" applyAlignment="1">
      <alignment horizontal="center" vertical="center"/>
    </xf>
    <xf numFmtId="14" fontId="0" fillId="3" borderId="0" xfId="0" applyNumberFormat="1" applyFont="1" applyFill="1" applyBorder="1" applyAlignment="1">
      <alignment horizontal="center" vertical="center"/>
    </xf>
    <xf numFmtId="0" fontId="4" fillId="6" borderId="5" xfId="0" applyFont="1" applyFill="1" applyBorder="1" applyAlignment="1"/>
    <xf numFmtId="0" fontId="4" fillId="6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6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1" fontId="7" fillId="3" borderId="0" xfId="0" applyNumberFormat="1" applyFont="1" applyFill="1" applyBorder="1" applyAlignment="1">
      <alignment horizontal="center" vertical="center"/>
    </xf>
    <xf numFmtId="14" fontId="3" fillId="6" borderId="5" xfId="0" applyNumberFormat="1" applyFont="1" applyFill="1" applyBorder="1" applyAlignment="1">
      <alignment horizontal="center" vertical="center"/>
    </xf>
    <xf numFmtId="164" fontId="7" fillId="0" borderId="0" xfId="1" applyNumberFormat="1" applyFont="1" applyBorder="1" applyAlignment="1">
      <alignment horizontal="center" vertical="center"/>
    </xf>
    <xf numFmtId="164" fontId="2" fillId="3" borderId="0" xfId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164" fontId="7" fillId="3" borderId="0" xfId="1" applyNumberFormat="1" applyFont="1" applyFill="1" applyBorder="1" applyAlignment="1">
      <alignment horizontal="center" vertical="center"/>
    </xf>
    <xf numFmtId="0" fontId="2" fillId="8" borderId="0" xfId="1" applyFont="1" applyFill="1" applyBorder="1" applyAlignment="1">
      <alignment vertical="center" wrapText="1"/>
    </xf>
    <xf numFmtId="0" fontId="13" fillId="3" borderId="0" xfId="0" applyFont="1" applyFill="1" applyBorder="1" applyAlignment="1">
      <alignment vertical="center"/>
    </xf>
    <xf numFmtId="2" fontId="7" fillId="3" borderId="0" xfId="1" applyNumberFormat="1" applyFont="1" applyFill="1" applyBorder="1" applyAlignment="1">
      <alignment horizontal="center" vertic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54"/>
  <sheetViews>
    <sheetView tabSelected="1" workbookViewId="0">
      <selection activeCell="Y32" sqref="Y32"/>
    </sheetView>
  </sheetViews>
  <sheetFormatPr defaultColWidth="9.140625" defaultRowHeight="12.75"/>
  <cols>
    <col min="1" max="1" width="4" style="8" customWidth="1"/>
    <col min="2" max="2" width="16.42578125" style="8" customWidth="1"/>
    <col min="3" max="3" width="10.28515625" style="8" customWidth="1"/>
    <col min="4" max="4" width="12.85546875" style="8" customWidth="1"/>
    <col min="5" max="6" width="7.140625" style="122" customWidth="1"/>
    <col min="7" max="7" width="5.5703125" style="122" customWidth="1"/>
    <col min="8" max="8" width="5.85546875" style="122" customWidth="1"/>
    <col min="9" max="9" width="6.28515625" style="122" customWidth="1"/>
    <col min="10" max="10" width="10.42578125" style="122" customWidth="1"/>
    <col min="11" max="11" width="8.7109375" style="122" customWidth="1"/>
    <col min="12" max="12" width="5.7109375" style="122" customWidth="1"/>
    <col min="13" max="13" width="6.28515625" style="122" customWidth="1"/>
    <col min="14" max="14" width="6.42578125" style="122" customWidth="1"/>
    <col min="15" max="15" width="10.5703125" style="122" customWidth="1"/>
    <col min="16" max="16" width="7.140625" style="8" customWidth="1"/>
    <col min="17" max="17" width="6.28515625" style="8" customWidth="1"/>
    <col min="18" max="18" width="5.5703125" style="8" customWidth="1"/>
    <col min="19" max="19" width="4.42578125" style="8" customWidth="1"/>
    <col min="20" max="20" width="6.28515625" style="8" customWidth="1"/>
    <col min="21" max="21" width="10.85546875" style="8" customWidth="1"/>
    <col min="22" max="22" width="9.140625" style="8"/>
    <col min="23" max="23" width="5.140625" style="8" customWidth="1"/>
    <col min="24" max="24" width="13.28515625" style="8" customWidth="1"/>
    <col min="25" max="25" width="11.7109375" style="8" customWidth="1"/>
    <col min="26" max="26" width="18.140625" style="8" customWidth="1"/>
    <col min="27" max="16384" width="9.140625" style="8"/>
  </cols>
  <sheetData>
    <row r="1" spans="1:42" ht="16.5" customHeight="1">
      <c r="A1" s="1" t="s">
        <v>0</v>
      </c>
      <c r="B1" s="2"/>
      <c r="C1" s="3"/>
      <c r="D1" s="4"/>
      <c r="E1" s="5" t="s">
        <v>1</v>
      </c>
      <c r="F1" s="6" t="s">
        <v>2</v>
      </c>
      <c r="G1" s="6" t="s">
        <v>3</v>
      </c>
      <c r="H1" s="6" t="s">
        <v>4</v>
      </c>
      <c r="I1" s="7" t="s">
        <v>5</v>
      </c>
      <c r="J1" s="5" t="s">
        <v>1</v>
      </c>
      <c r="K1" s="6" t="s">
        <v>2</v>
      </c>
      <c r="L1" s="6" t="s">
        <v>3</v>
      </c>
      <c r="M1" s="6" t="s">
        <v>4</v>
      </c>
      <c r="N1" s="6" t="s">
        <v>5</v>
      </c>
      <c r="O1" s="7" t="s">
        <v>6</v>
      </c>
      <c r="P1" s="5" t="s">
        <v>1</v>
      </c>
      <c r="Q1" s="6" t="s">
        <v>2</v>
      </c>
      <c r="R1" s="6" t="s">
        <v>3</v>
      </c>
      <c r="S1" s="6" t="s">
        <v>4</v>
      </c>
      <c r="T1" s="6" t="s">
        <v>5</v>
      </c>
      <c r="U1" s="7" t="s">
        <v>6</v>
      </c>
    </row>
    <row r="2" spans="1:42" s="17" customFormat="1">
      <c r="A2" s="9">
        <v>1</v>
      </c>
      <c r="B2" s="10" t="s">
        <v>7</v>
      </c>
      <c r="C2" s="11">
        <v>2004</v>
      </c>
      <c r="D2" s="12" t="s">
        <v>8</v>
      </c>
      <c r="E2" s="13">
        <v>203</v>
      </c>
      <c r="F2" s="13">
        <v>257</v>
      </c>
      <c r="G2" s="13">
        <v>362</v>
      </c>
      <c r="H2" s="13">
        <v>36</v>
      </c>
      <c r="I2" s="14">
        <v>323</v>
      </c>
      <c r="J2" s="15">
        <f t="shared" ref="J2:J65" si="0">MAX(0,(E2-185)*5.4)*0.5</f>
        <v>48.6</v>
      </c>
      <c r="K2" s="15">
        <f t="shared" ref="K2:K65" si="1">MAX(0,(F2-240.5)*4.15)*0.5</f>
        <v>34.237500000000004</v>
      </c>
      <c r="L2" s="15">
        <f t="shared" ref="L2:L65" si="2">MAX(0,(G2-315)*2.9)</f>
        <v>136.29999999999998</v>
      </c>
      <c r="M2" s="15">
        <f t="shared" ref="M2:M65" si="3">MAX(0,(H2-16.5)*5.8)</f>
        <v>113.1</v>
      </c>
      <c r="N2" s="15">
        <f t="shared" ref="N2:N65" si="4">MAX(0,(I2-240)*1.45)</f>
        <v>120.35</v>
      </c>
      <c r="O2" s="15">
        <f t="shared" ref="O2:O65" si="5">SUM(J2:N2)</f>
        <v>452.58749999999998</v>
      </c>
      <c r="P2" s="15" t="str">
        <f t="shared" ref="P2:P65" si="6">IF(J2&gt;=80/2,"A",IF(J2&gt;=60/2,"B",IF(J2&gt;=50/2,"C","D")))</f>
        <v>A</v>
      </c>
      <c r="Q2" s="15" t="str">
        <f t="shared" ref="Q2:Q65" si="7">IF(J2&gt;=80/2,"A",IF(J2&gt;=60/2,"B",IF(J2&gt;=50/2,"C","D")))</f>
        <v>A</v>
      </c>
      <c r="R2" s="15" t="str">
        <f t="shared" ref="R2:T33" si="8">IF(L2&gt;=80,"A",IF(L2&gt;=60,"B",IF(L2&gt;=50,"C","D")))</f>
        <v>A</v>
      </c>
      <c r="S2" s="15" t="str">
        <f t="shared" si="8"/>
        <v>A</v>
      </c>
      <c r="T2" s="15" t="str">
        <f t="shared" si="8"/>
        <v>A</v>
      </c>
      <c r="U2" s="16" t="s">
        <v>9</v>
      </c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</row>
    <row r="3" spans="1:42" s="28" customFormat="1" ht="15" customHeight="1">
      <c r="A3" s="9">
        <v>2</v>
      </c>
      <c r="B3" s="19" t="s">
        <v>10</v>
      </c>
      <c r="C3" s="11">
        <v>2006</v>
      </c>
      <c r="D3" s="20" t="s">
        <v>8</v>
      </c>
      <c r="E3" s="21">
        <v>205</v>
      </c>
      <c r="F3" s="22">
        <v>266</v>
      </c>
      <c r="G3" s="22">
        <v>362</v>
      </c>
      <c r="H3" s="22">
        <v>34.799999999999997</v>
      </c>
      <c r="I3" s="22">
        <v>300</v>
      </c>
      <c r="J3" s="23">
        <f t="shared" si="0"/>
        <v>54</v>
      </c>
      <c r="K3" s="24">
        <f t="shared" si="1"/>
        <v>52.912500000000001</v>
      </c>
      <c r="L3" s="24">
        <f t="shared" si="2"/>
        <v>136.29999999999998</v>
      </c>
      <c r="M3" s="24">
        <f t="shared" si="3"/>
        <v>106.13999999999999</v>
      </c>
      <c r="N3" s="24">
        <f t="shared" si="4"/>
        <v>87</v>
      </c>
      <c r="O3" s="25">
        <f t="shared" si="5"/>
        <v>436.35249999999996</v>
      </c>
      <c r="P3" s="26" t="str">
        <f t="shared" si="6"/>
        <v>A</v>
      </c>
      <c r="Q3" s="24" t="str">
        <f t="shared" si="7"/>
        <v>A</v>
      </c>
      <c r="R3" s="24" t="str">
        <f t="shared" si="8"/>
        <v>A</v>
      </c>
      <c r="S3" s="24" t="str">
        <f t="shared" si="8"/>
        <v>A</v>
      </c>
      <c r="T3" s="24" t="str">
        <f t="shared" si="8"/>
        <v>A</v>
      </c>
      <c r="U3" s="27" t="str">
        <f t="shared" ref="U3:U66" si="9">IF(O3&gt;=290,"A",IF(O3&gt;=240,"B",IF(O3&gt;=200,"C","D")))</f>
        <v>A</v>
      </c>
      <c r="X3" s="29"/>
      <c r="Y3" s="30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2"/>
    </row>
    <row r="4" spans="1:42" s="28" customFormat="1" ht="15" customHeight="1">
      <c r="A4" s="9">
        <v>3</v>
      </c>
      <c r="B4" s="33" t="s">
        <v>11</v>
      </c>
      <c r="C4" s="11">
        <v>2005</v>
      </c>
      <c r="D4" s="34" t="s">
        <v>12</v>
      </c>
      <c r="E4" s="35">
        <v>206</v>
      </c>
      <c r="F4" s="35">
        <v>272</v>
      </c>
      <c r="G4" s="35">
        <v>352</v>
      </c>
      <c r="H4" s="35">
        <v>29.8</v>
      </c>
      <c r="I4" s="35">
        <v>268</v>
      </c>
      <c r="J4" s="15">
        <f t="shared" si="0"/>
        <v>56.7</v>
      </c>
      <c r="K4" s="15">
        <f t="shared" si="1"/>
        <v>65.362500000000011</v>
      </c>
      <c r="L4" s="15">
        <f t="shared" si="2"/>
        <v>107.3</v>
      </c>
      <c r="M4" s="15">
        <f t="shared" si="3"/>
        <v>77.14</v>
      </c>
      <c r="N4" s="15">
        <f t="shared" si="4"/>
        <v>40.6</v>
      </c>
      <c r="O4" s="15">
        <f t="shared" si="5"/>
        <v>347.10250000000002</v>
      </c>
      <c r="P4" s="15" t="str">
        <f t="shared" si="6"/>
        <v>A</v>
      </c>
      <c r="Q4" s="15" t="str">
        <f t="shared" si="7"/>
        <v>A</v>
      </c>
      <c r="R4" s="15" t="str">
        <f t="shared" si="8"/>
        <v>A</v>
      </c>
      <c r="S4" s="15" t="str">
        <f t="shared" si="8"/>
        <v>B</v>
      </c>
      <c r="T4" s="15" t="str">
        <f t="shared" si="8"/>
        <v>D</v>
      </c>
      <c r="U4" s="27" t="str">
        <f t="shared" si="9"/>
        <v>A</v>
      </c>
      <c r="AP4" s="27" t="str">
        <f>IF(O2&gt;=290,"A",IF(O2&gt;=240,"B",IF(O2&gt;=200,"C","D")))</f>
        <v>A</v>
      </c>
    </row>
    <row r="5" spans="1:42" s="28" customFormat="1" ht="15" customHeight="1">
      <c r="A5" s="9">
        <v>4</v>
      </c>
      <c r="B5" s="36" t="s">
        <v>13</v>
      </c>
      <c r="C5" s="11">
        <v>2006</v>
      </c>
      <c r="D5" s="13" t="s">
        <v>14</v>
      </c>
      <c r="E5" s="37">
        <v>199</v>
      </c>
      <c r="F5" s="37">
        <v>262</v>
      </c>
      <c r="G5" s="37">
        <v>348</v>
      </c>
      <c r="H5" s="37">
        <v>26.5</v>
      </c>
      <c r="I5" s="37">
        <v>287</v>
      </c>
      <c r="J5" s="15">
        <f t="shared" si="0"/>
        <v>37.800000000000004</v>
      </c>
      <c r="K5" s="15">
        <f t="shared" si="1"/>
        <v>44.612500000000004</v>
      </c>
      <c r="L5" s="15">
        <f t="shared" si="2"/>
        <v>95.7</v>
      </c>
      <c r="M5" s="15">
        <f t="shared" si="3"/>
        <v>58</v>
      </c>
      <c r="N5" s="15">
        <f t="shared" si="4"/>
        <v>68.149999999999991</v>
      </c>
      <c r="O5" s="15">
        <f t="shared" si="5"/>
        <v>304.26249999999999</v>
      </c>
      <c r="P5" s="15" t="str">
        <f t="shared" si="6"/>
        <v>B</v>
      </c>
      <c r="Q5" s="15" t="str">
        <f t="shared" si="7"/>
        <v>B</v>
      </c>
      <c r="R5" s="15" t="str">
        <f t="shared" si="8"/>
        <v>A</v>
      </c>
      <c r="S5" s="15" t="str">
        <f t="shared" si="8"/>
        <v>C</v>
      </c>
      <c r="T5" s="15" t="str">
        <f t="shared" si="8"/>
        <v>B</v>
      </c>
      <c r="U5" s="27" t="str">
        <f t="shared" si="9"/>
        <v>A</v>
      </c>
      <c r="X5" s="29"/>
      <c r="Y5" s="38"/>
      <c r="Z5" s="29"/>
      <c r="AA5" s="29"/>
      <c r="AB5" s="29"/>
      <c r="AC5" s="29"/>
      <c r="AD5" s="29"/>
      <c r="AE5" s="39"/>
      <c r="AF5" s="29"/>
      <c r="AG5" s="29"/>
      <c r="AH5" s="29"/>
      <c r="AI5" s="29"/>
      <c r="AJ5" s="32"/>
    </row>
    <row r="6" spans="1:42" s="28" customFormat="1" ht="15" customHeight="1">
      <c r="A6" s="9">
        <v>5</v>
      </c>
      <c r="B6" s="33" t="s">
        <v>15</v>
      </c>
      <c r="C6" s="11">
        <v>2007</v>
      </c>
      <c r="D6" s="12" t="s">
        <v>16</v>
      </c>
      <c r="E6" s="40">
        <v>204</v>
      </c>
      <c r="F6" s="40">
        <v>263</v>
      </c>
      <c r="G6" s="40">
        <v>350</v>
      </c>
      <c r="H6" s="40">
        <v>23.5</v>
      </c>
      <c r="I6" s="40">
        <v>280</v>
      </c>
      <c r="J6" s="15">
        <f t="shared" si="0"/>
        <v>51.300000000000004</v>
      </c>
      <c r="K6" s="15">
        <f t="shared" si="1"/>
        <v>46.687500000000007</v>
      </c>
      <c r="L6" s="15">
        <f t="shared" si="2"/>
        <v>101.5</v>
      </c>
      <c r="M6" s="15">
        <f t="shared" si="3"/>
        <v>40.6</v>
      </c>
      <c r="N6" s="15">
        <f t="shared" si="4"/>
        <v>58</v>
      </c>
      <c r="O6" s="15">
        <f t="shared" si="5"/>
        <v>298.08749999999998</v>
      </c>
      <c r="P6" s="15" t="str">
        <f t="shared" si="6"/>
        <v>A</v>
      </c>
      <c r="Q6" s="15" t="str">
        <f t="shared" si="7"/>
        <v>A</v>
      </c>
      <c r="R6" s="15" t="str">
        <f t="shared" si="8"/>
        <v>A</v>
      </c>
      <c r="S6" s="15" t="str">
        <f t="shared" si="8"/>
        <v>D</v>
      </c>
      <c r="T6" s="15" t="str">
        <f t="shared" si="8"/>
        <v>C</v>
      </c>
      <c r="U6" s="27" t="str">
        <f t="shared" si="9"/>
        <v>A</v>
      </c>
      <c r="X6" s="41"/>
      <c r="Y6" s="30"/>
      <c r="Z6" s="31"/>
      <c r="AA6" s="31"/>
      <c r="AB6" s="31"/>
      <c r="AC6" s="31"/>
      <c r="AD6" s="39"/>
      <c r="AE6" s="31"/>
      <c r="AF6" s="42"/>
      <c r="AG6" s="39"/>
      <c r="AH6" s="42"/>
      <c r="AI6" s="42"/>
      <c r="AJ6" s="32"/>
    </row>
    <row r="7" spans="1:42" s="28" customFormat="1" ht="15" customHeight="1">
      <c r="A7" s="9">
        <v>6</v>
      </c>
      <c r="B7" s="43" t="s">
        <v>17</v>
      </c>
      <c r="C7" s="11">
        <v>2004</v>
      </c>
      <c r="D7" s="12" t="s">
        <v>18</v>
      </c>
      <c r="E7" s="37">
        <v>195</v>
      </c>
      <c r="F7" s="37">
        <v>260</v>
      </c>
      <c r="G7" s="37">
        <v>336</v>
      </c>
      <c r="H7" s="37">
        <v>32.700000000000003</v>
      </c>
      <c r="I7" s="37">
        <v>287</v>
      </c>
      <c r="J7" s="15">
        <f t="shared" si="0"/>
        <v>27</v>
      </c>
      <c r="K7" s="15">
        <f t="shared" si="1"/>
        <v>40.462500000000006</v>
      </c>
      <c r="L7" s="15">
        <f t="shared" si="2"/>
        <v>60.9</v>
      </c>
      <c r="M7" s="15">
        <f t="shared" si="3"/>
        <v>93.960000000000008</v>
      </c>
      <c r="N7" s="15">
        <f t="shared" si="4"/>
        <v>68.149999999999991</v>
      </c>
      <c r="O7" s="15">
        <f t="shared" si="5"/>
        <v>290.47250000000003</v>
      </c>
      <c r="P7" s="15" t="str">
        <f t="shared" si="6"/>
        <v>C</v>
      </c>
      <c r="Q7" s="15" t="str">
        <f t="shared" si="7"/>
        <v>C</v>
      </c>
      <c r="R7" s="15" t="str">
        <f t="shared" si="8"/>
        <v>B</v>
      </c>
      <c r="S7" s="15" t="str">
        <f t="shared" si="8"/>
        <v>A</v>
      </c>
      <c r="T7" s="15" t="str">
        <f t="shared" si="8"/>
        <v>B</v>
      </c>
      <c r="U7" s="27" t="str">
        <f t="shared" si="9"/>
        <v>A</v>
      </c>
      <c r="X7" s="29"/>
      <c r="Y7" s="38"/>
      <c r="Z7" s="29"/>
      <c r="AA7" s="29"/>
      <c r="AB7" s="29"/>
      <c r="AC7" s="29"/>
      <c r="AD7" s="29"/>
      <c r="AE7" s="29"/>
      <c r="AF7" s="42"/>
      <c r="AG7" s="29"/>
      <c r="AH7" s="29"/>
      <c r="AI7" s="29"/>
      <c r="AJ7" s="32"/>
    </row>
    <row r="8" spans="1:42" s="28" customFormat="1" ht="15" customHeight="1">
      <c r="A8" s="9">
        <v>7</v>
      </c>
      <c r="B8" s="44" t="s">
        <v>19</v>
      </c>
      <c r="C8" s="11">
        <v>2006</v>
      </c>
      <c r="D8" s="45" t="s">
        <v>8</v>
      </c>
      <c r="E8" s="46">
        <v>200</v>
      </c>
      <c r="F8" s="46">
        <v>257</v>
      </c>
      <c r="G8" s="46">
        <v>350</v>
      </c>
      <c r="H8" s="46">
        <v>26.3</v>
      </c>
      <c r="I8" s="46">
        <v>274</v>
      </c>
      <c r="J8" s="47">
        <f t="shared" si="0"/>
        <v>40.5</v>
      </c>
      <c r="K8" s="47">
        <f t="shared" si="1"/>
        <v>34.237500000000004</v>
      </c>
      <c r="L8" s="47">
        <f t="shared" si="2"/>
        <v>101.5</v>
      </c>
      <c r="M8" s="47">
        <f t="shared" si="3"/>
        <v>56.84</v>
      </c>
      <c r="N8" s="47">
        <f t="shared" si="4"/>
        <v>49.3</v>
      </c>
      <c r="O8" s="47">
        <f t="shared" si="5"/>
        <v>282.3775</v>
      </c>
      <c r="P8" s="47" t="str">
        <f t="shared" si="6"/>
        <v>A</v>
      </c>
      <c r="Q8" s="47" t="str">
        <f t="shared" si="7"/>
        <v>A</v>
      </c>
      <c r="R8" s="47" t="str">
        <f t="shared" si="8"/>
        <v>A</v>
      </c>
      <c r="S8" s="47" t="str">
        <f t="shared" si="8"/>
        <v>C</v>
      </c>
      <c r="T8" s="47" t="str">
        <f t="shared" si="8"/>
        <v>D</v>
      </c>
      <c r="U8" s="48" t="str">
        <f t="shared" si="9"/>
        <v>B</v>
      </c>
      <c r="X8" s="29"/>
      <c r="Y8" s="38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2"/>
    </row>
    <row r="9" spans="1:42" s="28" customFormat="1" ht="15" customHeight="1">
      <c r="A9" s="9">
        <v>8</v>
      </c>
      <c r="B9" s="46" t="s">
        <v>20</v>
      </c>
      <c r="C9" s="11">
        <v>2008</v>
      </c>
      <c r="D9" s="45" t="s">
        <v>21</v>
      </c>
      <c r="E9" s="46">
        <v>196</v>
      </c>
      <c r="F9" s="46">
        <v>256</v>
      </c>
      <c r="G9" s="46">
        <v>348</v>
      </c>
      <c r="H9" s="46">
        <v>27.5</v>
      </c>
      <c r="I9" s="46">
        <v>280</v>
      </c>
      <c r="J9" s="47">
        <f t="shared" si="0"/>
        <v>29.700000000000003</v>
      </c>
      <c r="K9" s="47">
        <f t="shared" si="1"/>
        <v>32.162500000000001</v>
      </c>
      <c r="L9" s="47">
        <f t="shared" si="2"/>
        <v>95.7</v>
      </c>
      <c r="M9" s="47">
        <f t="shared" si="3"/>
        <v>63.8</v>
      </c>
      <c r="N9" s="47">
        <f t="shared" si="4"/>
        <v>58</v>
      </c>
      <c r="O9" s="47">
        <f t="shared" si="5"/>
        <v>279.36250000000001</v>
      </c>
      <c r="P9" s="47" t="str">
        <f t="shared" si="6"/>
        <v>C</v>
      </c>
      <c r="Q9" s="47" t="str">
        <f t="shared" si="7"/>
        <v>C</v>
      </c>
      <c r="R9" s="47" t="str">
        <f t="shared" si="8"/>
        <v>A</v>
      </c>
      <c r="S9" s="47" t="str">
        <f t="shared" si="8"/>
        <v>B</v>
      </c>
      <c r="T9" s="47" t="str">
        <f t="shared" si="8"/>
        <v>C</v>
      </c>
      <c r="U9" s="48" t="str">
        <f t="shared" si="9"/>
        <v>B</v>
      </c>
    </row>
    <row r="10" spans="1:42" s="28" customFormat="1" ht="15" customHeight="1">
      <c r="A10" s="9">
        <v>9</v>
      </c>
      <c r="B10" s="46" t="s">
        <v>22</v>
      </c>
      <c r="C10" s="11">
        <v>2007</v>
      </c>
      <c r="D10" s="45" t="s">
        <v>23</v>
      </c>
      <c r="E10" s="49">
        <v>205</v>
      </c>
      <c r="F10" s="49">
        <v>270</v>
      </c>
      <c r="G10" s="49">
        <v>348</v>
      </c>
      <c r="H10" s="49">
        <v>21.7</v>
      </c>
      <c r="I10" s="49">
        <v>262</v>
      </c>
      <c r="J10" s="47">
        <f t="shared" si="0"/>
        <v>54</v>
      </c>
      <c r="K10" s="47">
        <f t="shared" si="1"/>
        <v>61.212500000000006</v>
      </c>
      <c r="L10" s="47">
        <f t="shared" si="2"/>
        <v>95.7</v>
      </c>
      <c r="M10" s="47">
        <f t="shared" si="3"/>
        <v>30.159999999999997</v>
      </c>
      <c r="N10" s="47">
        <f t="shared" si="4"/>
        <v>31.9</v>
      </c>
      <c r="O10" s="47">
        <f t="shared" si="5"/>
        <v>272.97250000000003</v>
      </c>
      <c r="P10" s="47" t="str">
        <f t="shared" si="6"/>
        <v>A</v>
      </c>
      <c r="Q10" s="47" t="str">
        <f t="shared" si="7"/>
        <v>A</v>
      </c>
      <c r="R10" s="47" t="str">
        <f t="shared" si="8"/>
        <v>A</v>
      </c>
      <c r="S10" s="47" t="str">
        <f t="shared" si="8"/>
        <v>D</v>
      </c>
      <c r="T10" s="47" t="str">
        <f t="shared" si="8"/>
        <v>D</v>
      </c>
      <c r="U10" s="48" t="str">
        <f t="shared" si="9"/>
        <v>B</v>
      </c>
      <c r="X10" s="29"/>
      <c r="Y10" s="38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32"/>
    </row>
    <row r="11" spans="1:42" s="28" customFormat="1" ht="15" customHeight="1">
      <c r="A11" s="9">
        <v>10</v>
      </c>
      <c r="B11" s="46" t="s">
        <v>24</v>
      </c>
      <c r="C11" s="11">
        <v>2004</v>
      </c>
      <c r="D11" s="45" t="s">
        <v>16</v>
      </c>
      <c r="E11" s="46">
        <v>192</v>
      </c>
      <c r="F11" s="46">
        <v>249</v>
      </c>
      <c r="G11" s="46">
        <v>340</v>
      </c>
      <c r="H11" s="46">
        <v>31.3</v>
      </c>
      <c r="I11" s="46">
        <v>293</v>
      </c>
      <c r="J11" s="47">
        <f t="shared" si="0"/>
        <v>18.900000000000002</v>
      </c>
      <c r="K11" s="47">
        <f t="shared" si="1"/>
        <v>17.637500000000003</v>
      </c>
      <c r="L11" s="47">
        <f t="shared" si="2"/>
        <v>72.5</v>
      </c>
      <c r="M11" s="47">
        <f t="shared" si="3"/>
        <v>85.84</v>
      </c>
      <c r="N11" s="47">
        <f t="shared" si="4"/>
        <v>76.849999999999994</v>
      </c>
      <c r="O11" s="47">
        <f t="shared" si="5"/>
        <v>271.72749999999996</v>
      </c>
      <c r="P11" s="47" t="str">
        <f t="shared" si="6"/>
        <v>D</v>
      </c>
      <c r="Q11" s="47" t="str">
        <f t="shared" si="7"/>
        <v>D</v>
      </c>
      <c r="R11" s="47" t="str">
        <f t="shared" si="8"/>
        <v>B</v>
      </c>
      <c r="S11" s="47" t="str">
        <f t="shared" si="8"/>
        <v>A</v>
      </c>
      <c r="T11" s="47" t="str">
        <f t="shared" si="8"/>
        <v>B</v>
      </c>
      <c r="U11" s="48" t="str">
        <f t="shared" si="9"/>
        <v>B</v>
      </c>
      <c r="X11" s="29"/>
      <c r="Y11" s="38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32"/>
    </row>
    <row r="12" spans="1:42" s="28" customFormat="1" ht="15" customHeight="1">
      <c r="A12" s="9">
        <v>11</v>
      </c>
      <c r="B12" s="44" t="s">
        <v>25</v>
      </c>
      <c r="C12" s="11">
        <v>2004</v>
      </c>
      <c r="D12" s="45" t="s">
        <v>18</v>
      </c>
      <c r="E12" s="49">
        <v>198</v>
      </c>
      <c r="F12" s="49">
        <v>260</v>
      </c>
      <c r="G12" s="49">
        <v>342</v>
      </c>
      <c r="H12" s="49">
        <v>24.4</v>
      </c>
      <c r="I12" s="49">
        <v>289</v>
      </c>
      <c r="J12" s="47">
        <f t="shared" si="0"/>
        <v>35.1</v>
      </c>
      <c r="K12" s="47">
        <f t="shared" si="1"/>
        <v>40.462500000000006</v>
      </c>
      <c r="L12" s="47">
        <f t="shared" si="2"/>
        <v>78.3</v>
      </c>
      <c r="M12" s="47">
        <f t="shared" si="3"/>
        <v>45.819999999999993</v>
      </c>
      <c r="N12" s="47">
        <f t="shared" si="4"/>
        <v>71.05</v>
      </c>
      <c r="O12" s="47">
        <f t="shared" si="5"/>
        <v>270.73250000000002</v>
      </c>
      <c r="P12" s="47" t="str">
        <f t="shared" si="6"/>
        <v>B</v>
      </c>
      <c r="Q12" s="47" t="str">
        <f t="shared" si="7"/>
        <v>B</v>
      </c>
      <c r="R12" s="47" t="str">
        <f t="shared" si="8"/>
        <v>B</v>
      </c>
      <c r="S12" s="47" t="str">
        <f t="shared" si="8"/>
        <v>D</v>
      </c>
      <c r="T12" s="47" t="str">
        <f t="shared" si="8"/>
        <v>B</v>
      </c>
      <c r="U12" s="48" t="str">
        <f t="shared" si="9"/>
        <v>B</v>
      </c>
      <c r="X12" s="50"/>
      <c r="Y12" s="51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2"/>
    </row>
    <row r="13" spans="1:42" s="28" customFormat="1" ht="15" customHeight="1">
      <c r="A13" s="9">
        <v>12</v>
      </c>
      <c r="B13" s="52" t="s">
        <v>26</v>
      </c>
      <c r="C13" s="11">
        <v>2005</v>
      </c>
      <c r="D13" s="45" t="s">
        <v>8</v>
      </c>
      <c r="E13" s="52">
        <v>200</v>
      </c>
      <c r="F13" s="52">
        <v>258</v>
      </c>
      <c r="G13" s="52">
        <v>354</v>
      </c>
      <c r="H13" s="52">
        <v>24.9</v>
      </c>
      <c r="I13" s="52">
        <v>262</v>
      </c>
      <c r="J13" s="47">
        <f t="shared" si="0"/>
        <v>40.5</v>
      </c>
      <c r="K13" s="47">
        <f t="shared" si="1"/>
        <v>36.3125</v>
      </c>
      <c r="L13" s="47">
        <f t="shared" si="2"/>
        <v>113.1</v>
      </c>
      <c r="M13" s="47">
        <f t="shared" si="3"/>
        <v>48.719999999999992</v>
      </c>
      <c r="N13" s="47">
        <f t="shared" si="4"/>
        <v>31.9</v>
      </c>
      <c r="O13" s="47">
        <f t="shared" si="5"/>
        <v>270.53249999999997</v>
      </c>
      <c r="P13" s="47" t="str">
        <f t="shared" si="6"/>
        <v>A</v>
      </c>
      <c r="Q13" s="47" t="str">
        <f t="shared" si="7"/>
        <v>A</v>
      </c>
      <c r="R13" s="47" t="str">
        <f t="shared" si="8"/>
        <v>A</v>
      </c>
      <c r="S13" s="47" t="str">
        <f t="shared" si="8"/>
        <v>D</v>
      </c>
      <c r="T13" s="47" t="str">
        <f t="shared" si="8"/>
        <v>D</v>
      </c>
      <c r="U13" s="48" t="str">
        <f t="shared" si="9"/>
        <v>B</v>
      </c>
      <c r="X13" s="53"/>
      <c r="Y13" s="54"/>
      <c r="Z13" s="39"/>
      <c r="AA13" s="55"/>
      <c r="AB13" s="39"/>
      <c r="AC13" s="39"/>
      <c r="AD13" s="39"/>
      <c r="AE13" s="39"/>
      <c r="AF13" s="39"/>
      <c r="AG13" s="39"/>
      <c r="AH13" s="39"/>
      <c r="AI13" s="39"/>
      <c r="AJ13" s="32"/>
    </row>
    <row r="14" spans="1:42" s="28" customFormat="1" ht="15" customHeight="1">
      <c r="A14" s="9">
        <v>13</v>
      </c>
      <c r="B14" s="44" t="s">
        <v>27</v>
      </c>
      <c r="C14" s="11">
        <v>2008</v>
      </c>
      <c r="D14" s="45" t="s">
        <v>28</v>
      </c>
      <c r="E14" s="49">
        <v>194</v>
      </c>
      <c r="F14" s="49">
        <v>253</v>
      </c>
      <c r="G14" s="49">
        <v>338</v>
      </c>
      <c r="H14" s="49">
        <v>29.1</v>
      </c>
      <c r="I14" s="49">
        <v>294</v>
      </c>
      <c r="J14" s="47">
        <f t="shared" si="0"/>
        <v>24.3</v>
      </c>
      <c r="K14" s="47">
        <f t="shared" si="1"/>
        <v>25.937500000000004</v>
      </c>
      <c r="L14" s="47">
        <f t="shared" si="2"/>
        <v>66.7</v>
      </c>
      <c r="M14" s="47">
        <f t="shared" si="3"/>
        <v>73.080000000000013</v>
      </c>
      <c r="N14" s="47">
        <f t="shared" si="4"/>
        <v>78.3</v>
      </c>
      <c r="O14" s="47">
        <f t="shared" si="5"/>
        <v>268.3175</v>
      </c>
      <c r="P14" s="47" t="str">
        <f t="shared" si="6"/>
        <v>D</v>
      </c>
      <c r="Q14" s="47" t="str">
        <f t="shared" si="7"/>
        <v>D</v>
      </c>
      <c r="R14" s="47" t="str">
        <f t="shared" si="8"/>
        <v>B</v>
      </c>
      <c r="S14" s="47" t="str">
        <f t="shared" si="8"/>
        <v>B</v>
      </c>
      <c r="T14" s="47" t="str">
        <f t="shared" si="8"/>
        <v>B</v>
      </c>
      <c r="U14" s="48" t="str">
        <f t="shared" si="9"/>
        <v>B</v>
      </c>
      <c r="X14" s="53"/>
      <c r="Y14" s="54"/>
      <c r="Z14" s="39"/>
      <c r="AA14" s="55"/>
      <c r="AB14" s="39"/>
      <c r="AC14" s="39"/>
      <c r="AD14" s="39"/>
      <c r="AE14" s="39"/>
      <c r="AF14" s="39"/>
      <c r="AG14" s="39"/>
      <c r="AH14" s="39"/>
      <c r="AI14" s="39"/>
      <c r="AJ14" s="32"/>
    </row>
    <row r="15" spans="1:42" s="28" customFormat="1" ht="15" customHeight="1">
      <c r="A15" s="9">
        <v>14</v>
      </c>
      <c r="B15" s="46" t="s">
        <v>29</v>
      </c>
      <c r="C15" s="11">
        <v>2008</v>
      </c>
      <c r="D15" s="45" t="s">
        <v>30</v>
      </c>
      <c r="E15" s="46">
        <v>211</v>
      </c>
      <c r="F15" s="46">
        <v>279</v>
      </c>
      <c r="G15" s="46">
        <v>344</v>
      </c>
      <c r="H15" s="46">
        <v>18.600000000000001</v>
      </c>
      <c r="I15" s="46">
        <v>252</v>
      </c>
      <c r="J15" s="47">
        <f t="shared" si="0"/>
        <v>70.2</v>
      </c>
      <c r="K15" s="47">
        <f t="shared" si="1"/>
        <v>79.887500000000003</v>
      </c>
      <c r="L15" s="47">
        <f t="shared" si="2"/>
        <v>84.1</v>
      </c>
      <c r="M15" s="47">
        <f t="shared" si="3"/>
        <v>12.180000000000009</v>
      </c>
      <c r="N15" s="47">
        <f t="shared" si="4"/>
        <v>17.399999999999999</v>
      </c>
      <c r="O15" s="47">
        <f t="shared" si="5"/>
        <v>263.76749999999998</v>
      </c>
      <c r="P15" s="47" t="str">
        <f t="shared" si="6"/>
        <v>A</v>
      </c>
      <c r="Q15" s="47" t="str">
        <f t="shared" si="7"/>
        <v>A</v>
      </c>
      <c r="R15" s="47" t="str">
        <f t="shared" si="8"/>
        <v>A</v>
      </c>
      <c r="S15" s="47" t="str">
        <f t="shared" si="8"/>
        <v>D</v>
      </c>
      <c r="T15" s="47" t="str">
        <f t="shared" si="8"/>
        <v>D</v>
      </c>
      <c r="U15" s="48" t="str">
        <f t="shared" si="9"/>
        <v>B</v>
      </c>
      <c r="X15" s="32"/>
      <c r="Y15" s="32"/>
      <c r="Z15" s="18"/>
      <c r="AA15" s="32"/>
      <c r="AB15" s="32"/>
      <c r="AC15" s="32"/>
      <c r="AD15" s="32"/>
      <c r="AE15" s="32"/>
      <c r="AF15" s="32"/>
      <c r="AG15" s="32"/>
      <c r="AH15" s="32"/>
      <c r="AI15" s="32"/>
      <c r="AJ15" s="32"/>
    </row>
    <row r="16" spans="1:42" s="28" customFormat="1" ht="15" customHeight="1">
      <c r="A16" s="9">
        <v>15</v>
      </c>
      <c r="B16" s="52" t="s">
        <v>31</v>
      </c>
      <c r="C16" s="11">
        <v>2005</v>
      </c>
      <c r="D16" s="45" t="s">
        <v>8</v>
      </c>
      <c r="E16" s="52">
        <v>198</v>
      </c>
      <c r="F16" s="52">
        <v>256</v>
      </c>
      <c r="G16" s="52">
        <v>344</v>
      </c>
      <c r="H16" s="52">
        <v>27.6</v>
      </c>
      <c r="I16" s="52">
        <v>273</v>
      </c>
      <c r="J16" s="47">
        <f t="shared" si="0"/>
        <v>35.1</v>
      </c>
      <c r="K16" s="47">
        <f t="shared" si="1"/>
        <v>32.162500000000001</v>
      </c>
      <c r="L16" s="47">
        <f t="shared" si="2"/>
        <v>84.1</v>
      </c>
      <c r="M16" s="47">
        <f t="shared" si="3"/>
        <v>64.38000000000001</v>
      </c>
      <c r="N16" s="47">
        <f t="shared" si="4"/>
        <v>47.85</v>
      </c>
      <c r="O16" s="47">
        <f t="shared" si="5"/>
        <v>263.59250000000003</v>
      </c>
      <c r="P16" s="47" t="str">
        <f t="shared" si="6"/>
        <v>B</v>
      </c>
      <c r="Q16" s="47" t="str">
        <f t="shared" si="7"/>
        <v>B</v>
      </c>
      <c r="R16" s="47" t="str">
        <f t="shared" si="8"/>
        <v>A</v>
      </c>
      <c r="S16" s="47" t="str">
        <f t="shared" si="8"/>
        <v>B</v>
      </c>
      <c r="T16" s="47" t="str">
        <f t="shared" si="8"/>
        <v>D</v>
      </c>
      <c r="U16" s="48" t="str">
        <f t="shared" si="9"/>
        <v>B</v>
      </c>
      <c r="X16" s="56"/>
      <c r="Y16" s="50"/>
      <c r="Z16" s="38"/>
      <c r="AA16" s="29"/>
      <c r="AB16" s="29"/>
      <c r="AC16" s="29"/>
      <c r="AD16" s="29"/>
      <c r="AE16" s="29"/>
      <c r="AF16" s="29"/>
      <c r="AG16" s="29"/>
      <c r="AH16" s="29"/>
      <c r="AI16" s="29"/>
      <c r="AJ16" s="29"/>
    </row>
    <row r="17" spans="1:36" s="28" customFormat="1" ht="15" customHeight="1">
      <c r="A17" s="9">
        <v>16</v>
      </c>
      <c r="B17" s="46" t="s">
        <v>32</v>
      </c>
      <c r="C17" s="11">
        <v>2006</v>
      </c>
      <c r="D17" s="45" t="s">
        <v>33</v>
      </c>
      <c r="E17" s="49">
        <v>192</v>
      </c>
      <c r="F17" s="49">
        <v>254</v>
      </c>
      <c r="G17" s="49">
        <v>342</v>
      </c>
      <c r="H17" s="49">
        <v>24.8</v>
      </c>
      <c r="I17" s="49">
        <v>302</v>
      </c>
      <c r="J17" s="47">
        <f t="shared" si="0"/>
        <v>18.900000000000002</v>
      </c>
      <c r="K17" s="47">
        <f t="shared" si="1"/>
        <v>28.012500000000003</v>
      </c>
      <c r="L17" s="47">
        <f t="shared" si="2"/>
        <v>78.3</v>
      </c>
      <c r="M17" s="47">
        <f t="shared" si="3"/>
        <v>48.14</v>
      </c>
      <c r="N17" s="47">
        <f t="shared" si="4"/>
        <v>89.899999999999991</v>
      </c>
      <c r="O17" s="47">
        <f t="shared" si="5"/>
        <v>263.2525</v>
      </c>
      <c r="P17" s="47" t="str">
        <f t="shared" si="6"/>
        <v>D</v>
      </c>
      <c r="Q17" s="47" t="str">
        <f t="shared" si="7"/>
        <v>D</v>
      </c>
      <c r="R17" s="47" t="str">
        <f t="shared" si="8"/>
        <v>B</v>
      </c>
      <c r="S17" s="47" t="str">
        <f t="shared" si="8"/>
        <v>D</v>
      </c>
      <c r="T17" s="47" t="str">
        <f t="shared" si="8"/>
        <v>A</v>
      </c>
      <c r="U17" s="48" t="str">
        <f t="shared" si="9"/>
        <v>B</v>
      </c>
      <c r="X17" s="57"/>
      <c r="Y17" s="50"/>
      <c r="Z17" s="38"/>
      <c r="AA17" s="29"/>
      <c r="AB17" s="29"/>
      <c r="AC17" s="29"/>
      <c r="AD17" s="29"/>
      <c r="AE17" s="29"/>
      <c r="AF17" s="29"/>
      <c r="AG17" s="29"/>
      <c r="AH17" s="29"/>
      <c r="AI17" s="29"/>
      <c r="AJ17" s="29"/>
    </row>
    <row r="18" spans="1:36" s="28" customFormat="1" ht="15" customHeight="1">
      <c r="A18" s="9">
        <v>17</v>
      </c>
      <c r="B18" s="46" t="s">
        <v>34</v>
      </c>
      <c r="C18" s="11">
        <v>2005</v>
      </c>
      <c r="D18" s="58" t="s">
        <v>35</v>
      </c>
      <c r="E18" s="46">
        <v>198</v>
      </c>
      <c r="F18" s="46">
        <v>259</v>
      </c>
      <c r="G18" s="46">
        <v>344</v>
      </c>
      <c r="H18" s="46">
        <v>28.2</v>
      </c>
      <c r="I18" s="46">
        <v>265</v>
      </c>
      <c r="J18" s="47">
        <f t="shared" si="0"/>
        <v>35.1</v>
      </c>
      <c r="K18" s="47">
        <f t="shared" si="1"/>
        <v>38.387500000000003</v>
      </c>
      <c r="L18" s="47">
        <f t="shared" si="2"/>
        <v>84.1</v>
      </c>
      <c r="M18" s="47">
        <f t="shared" si="3"/>
        <v>67.86</v>
      </c>
      <c r="N18" s="47">
        <f t="shared" si="4"/>
        <v>36.25</v>
      </c>
      <c r="O18" s="47">
        <f t="shared" si="5"/>
        <v>261.69749999999999</v>
      </c>
      <c r="P18" s="47" t="str">
        <f t="shared" si="6"/>
        <v>B</v>
      </c>
      <c r="Q18" s="47" t="str">
        <f t="shared" si="7"/>
        <v>B</v>
      </c>
      <c r="R18" s="47" t="str">
        <f t="shared" si="8"/>
        <v>A</v>
      </c>
      <c r="S18" s="47" t="str">
        <f t="shared" si="8"/>
        <v>B</v>
      </c>
      <c r="T18" s="47" t="str">
        <f t="shared" si="8"/>
        <v>D</v>
      </c>
      <c r="U18" s="48" t="str">
        <f t="shared" si="9"/>
        <v>B</v>
      </c>
      <c r="X18" s="57"/>
      <c r="Y18" s="50"/>
      <c r="Z18" s="38"/>
      <c r="AA18" s="29"/>
      <c r="AB18" s="29"/>
      <c r="AC18" s="29"/>
      <c r="AD18" s="29"/>
      <c r="AE18" s="29"/>
      <c r="AF18" s="29"/>
      <c r="AG18" s="29"/>
      <c r="AH18" s="29"/>
      <c r="AI18" s="29"/>
      <c r="AJ18" s="29"/>
    </row>
    <row r="19" spans="1:36" s="28" customFormat="1" ht="15" customHeight="1">
      <c r="A19" s="9">
        <v>18</v>
      </c>
      <c r="B19" s="46" t="s">
        <v>36</v>
      </c>
      <c r="C19" s="11">
        <v>2005</v>
      </c>
      <c r="D19" s="45" t="s">
        <v>8</v>
      </c>
      <c r="E19" s="46">
        <v>192</v>
      </c>
      <c r="F19" s="46">
        <v>251</v>
      </c>
      <c r="G19" s="46">
        <v>344</v>
      </c>
      <c r="H19" s="46">
        <v>31.7</v>
      </c>
      <c r="I19" s="46">
        <v>273</v>
      </c>
      <c r="J19" s="47">
        <f t="shared" si="0"/>
        <v>18.900000000000002</v>
      </c>
      <c r="K19" s="47">
        <f t="shared" si="1"/>
        <v>21.787500000000001</v>
      </c>
      <c r="L19" s="47">
        <f t="shared" si="2"/>
        <v>84.1</v>
      </c>
      <c r="M19" s="47">
        <f t="shared" si="3"/>
        <v>88.16</v>
      </c>
      <c r="N19" s="47">
        <f t="shared" si="4"/>
        <v>47.85</v>
      </c>
      <c r="O19" s="47">
        <f t="shared" si="5"/>
        <v>260.79750000000001</v>
      </c>
      <c r="P19" s="47" t="str">
        <f t="shared" si="6"/>
        <v>D</v>
      </c>
      <c r="Q19" s="47" t="str">
        <f t="shared" si="7"/>
        <v>D</v>
      </c>
      <c r="R19" s="47" t="str">
        <f t="shared" si="8"/>
        <v>A</v>
      </c>
      <c r="S19" s="47" t="str">
        <f t="shared" si="8"/>
        <v>A</v>
      </c>
      <c r="T19" s="47" t="str">
        <f t="shared" si="8"/>
        <v>D</v>
      </c>
      <c r="U19" s="48" t="str">
        <f t="shared" si="9"/>
        <v>B</v>
      </c>
      <c r="X19" s="57"/>
      <c r="Y19" s="41"/>
      <c r="Z19" s="59"/>
      <c r="AA19" s="29"/>
      <c r="AB19" s="29"/>
      <c r="AC19" s="29"/>
      <c r="AD19" s="29"/>
      <c r="AE19" s="29"/>
      <c r="AF19" s="29"/>
      <c r="AG19" s="29"/>
      <c r="AH19" s="60"/>
      <c r="AI19" s="29"/>
      <c r="AJ19" s="29"/>
    </row>
    <row r="20" spans="1:36" s="28" customFormat="1" ht="15" customHeight="1">
      <c r="A20" s="9">
        <v>19</v>
      </c>
      <c r="B20" s="46" t="s">
        <v>37</v>
      </c>
      <c r="C20" s="11">
        <v>2004</v>
      </c>
      <c r="D20" s="45" t="s">
        <v>38</v>
      </c>
      <c r="E20" s="46">
        <v>190</v>
      </c>
      <c r="F20" s="46">
        <v>253</v>
      </c>
      <c r="G20" s="46">
        <v>346</v>
      </c>
      <c r="H20" s="46">
        <v>26</v>
      </c>
      <c r="I20" s="46">
        <v>292</v>
      </c>
      <c r="J20" s="47">
        <f t="shared" si="0"/>
        <v>13.5</v>
      </c>
      <c r="K20" s="47">
        <f t="shared" si="1"/>
        <v>25.937500000000004</v>
      </c>
      <c r="L20" s="47">
        <f t="shared" si="2"/>
        <v>89.899999999999991</v>
      </c>
      <c r="M20" s="47">
        <f t="shared" si="3"/>
        <v>55.1</v>
      </c>
      <c r="N20" s="47">
        <f t="shared" si="4"/>
        <v>75.399999999999991</v>
      </c>
      <c r="O20" s="47">
        <f t="shared" si="5"/>
        <v>259.83749999999998</v>
      </c>
      <c r="P20" s="47" t="str">
        <f t="shared" si="6"/>
        <v>D</v>
      </c>
      <c r="Q20" s="47" t="str">
        <f t="shared" si="7"/>
        <v>D</v>
      </c>
      <c r="R20" s="47" t="str">
        <f t="shared" si="8"/>
        <v>A</v>
      </c>
      <c r="S20" s="47" t="str">
        <f t="shared" si="8"/>
        <v>C</v>
      </c>
      <c r="T20" s="47" t="str">
        <f t="shared" si="8"/>
        <v>B</v>
      </c>
      <c r="U20" s="48" t="str">
        <f t="shared" si="9"/>
        <v>B</v>
      </c>
      <c r="X20" s="57"/>
      <c r="Y20" s="50"/>
      <c r="Z20" s="38"/>
      <c r="AA20" s="29"/>
      <c r="AB20" s="29"/>
      <c r="AC20" s="29"/>
      <c r="AD20" s="29"/>
      <c r="AE20" s="29"/>
      <c r="AF20" s="29"/>
      <c r="AG20" s="29"/>
      <c r="AH20" s="29"/>
      <c r="AI20" s="29"/>
      <c r="AJ20" s="29"/>
    </row>
    <row r="21" spans="1:36" s="28" customFormat="1" ht="15" customHeight="1">
      <c r="A21" s="9">
        <v>20</v>
      </c>
      <c r="B21" s="44" t="s">
        <v>39</v>
      </c>
      <c r="C21" s="11">
        <v>2006</v>
      </c>
      <c r="D21" s="45" t="s">
        <v>38</v>
      </c>
      <c r="E21" s="49">
        <v>195</v>
      </c>
      <c r="F21" s="49">
        <v>254</v>
      </c>
      <c r="G21" s="49">
        <v>340</v>
      </c>
      <c r="H21" s="49">
        <v>30.3</v>
      </c>
      <c r="I21" s="49">
        <v>276</v>
      </c>
      <c r="J21" s="47">
        <f t="shared" si="0"/>
        <v>27</v>
      </c>
      <c r="K21" s="47">
        <f t="shared" si="1"/>
        <v>28.012500000000003</v>
      </c>
      <c r="L21" s="47">
        <f t="shared" si="2"/>
        <v>72.5</v>
      </c>
      <c r="M21" s="47">
        <f t="shared" si="3"/>
        <v>80.040000000000006</v>
      </c>
      <c r="N21" s="47">
        <f t="shared" si="4"/>
        <v>52.199999999999996</v>
      </c>
      <c r="O21" s="47">
        <f t="shared" si="5"/>
        <v>259.7525</v>
      </c>
      <c r="P21" s="47" t="str">
        <f t="shared" si="6"/>
        <v>C</v>
      </c>
      <c r="Q21" s="47" t="str">
        <f t="shared" si="7"/>
        <v>C</v>
      </c>
      <c r="R21" s="47" t="str">
        <f t="shared" si="8"/>
        <v>B</v>
      </c>
      <c r="S21" s="47" t="str">
        <f t="shared" si="8"/>
        <v>A</v>
      </c>
      <c r="T21" s="47" t="str">
        <f t="shared" si="8"/>
        <v>C</v>
      </c>
      <c r="U21" s="48" t="str">
        <f t="shared" si="9"/>
        <v>B</v>
      </c>
      <c r="X21" s="57"/>
      <c r="Y21" s="50"/>
      <c r="Z21" s="38"/>
      <c r="AA21" s="29"/>
      <c r="AB21" s="29"/>
      <c r="AC21" s="29"/>
      <c r="AD21" s="29"/>
      <c r="AE21" s="29"/>
      <c r="AF21" s="29"/>
      <c r="AG21" s="29"/>
      <c r="AH21" s="29"/>
      <c r="AI21" s="29"/>
      <c r="AJ21" s="29"/>
    </row>
    <row r="22" spans="1:36" s="28" customFormat="1" ht="15" customHeight="1">
      <c r="A22" s="9">
        <v>21</v>
      </c>
      <c r="B22" s="46" t="s">
        <v>40</v>
      </c>
      <c r="C22" s="11">
        <v>2005</v>
      </c>
      <c r="D22" s="45" t="s">
        <v>23</v>
      </c>
      <c r="E22" s="49">
        <v>193</v>
      </c>
      <c r="F22" s="49">
        <v>253</v>
      </c>
      <c r="G22" s="49">
        <v>340</v>
      </c>
      <c r="H22" s="49">
        <v>27</v>
      </c>
      <c r="I22" s="49">
        <v>291</v>
      </c>
      <c r="J22" s="47">
        <f t="shared" si="0"/>
        <v>21.6</v>
      </c>
      <c r="K22" s="47">
        <f t="shared" si="1"/>
        <v>25.937500000000004</v>
      </c>
      <c r="L22" s="47">
        <f t="shared" si="2"/>
        <v>72.5</v>
      </c>
      <c r="M22" s="47">
        <f t="shared" si="3"/>
        <v>60.9</v>
      </c>
      <c r="N22" s="47">
        <f t="shared" si="4"/>
        <v>73.95</v>
      </c>
      <c r="O22" s="47">
        <f t="shared" si="5"/>
        <v>254.88749999999999</v>
      </c>
      <c r="P22" s="47" t="str">
        <f t="shared" si="6"/>
        <v>D</v>
      </c>
      <c r="Q22" s="47" t="str">
        <f t="shared" si="7"/>
        <v>D</v>
      </c>
      <c r="R22" s="47" t="str">
        <f t="shared" si="8"/>
        <v>B</v>
      </c>
      <c r="S22" s="47" t="str">
        <f t="shared" si="8"/>
        <v>B</v>
      </c>
      <c r="T22" s="47" t="str">
        <f t="shared" si="8"/>
        <v>B</v>
      </c>
      <c r="U22" s="48" t="str">
        <f t="shared" si="9"/>
        <v>B</v>
      </c>
      <c r="X22" s="57"/>
      <c r="Y22" s="50"/>
      <c r="Z22" s="38"/>
      <c r="AA22" s="29"/>
      <c r="AB22" s="29"/>
      <c r="AC22" s="29"/>
      <c r="AD22" s="29"/>
      <c r="AE22" s="29"/>
      <c r="AF22" s="29"/>
      <c r="AG22" s="29"/>
      <c r="AH22" s="29"/>
      <c r="AI22" s="29"/>
      <c r="AJ22" s="29"/>
    </row>
    <row r="23" spans="1:36" s="28" customFormat="1" ht="15" customHeight="1">
      <c r="A23" s="9">
        <v>22</v>
      </c>
      <c r="B23" s="46" t="s">
        <v>41</v>
      </c>
      <c r="C23" s="11">
        <v>2008</v>
      </c>
      <c r="D23" s="45" t="s">
        <v>8</v>
      </c>
      <c r="E23" s="46">
        <v>192</v>
      </c>
      <c r="F23" s="46">
        <v>251</v>
      </c>
      <c r="G23" s="46">
        <v>340</v>
      </c>
      <c r="H23" s="46">
        <v>28.3</v>
      </c>
      <c r="I23" s="46">
        <v>288</v>
      </c>
      <c r="J23" s="47">
        <f t="shared" si="0"/>
        <v>18.900000000000002</v>
      </c>
      <c r="K23" s="47">
        <f t="shared" si="1"/>
        <v>21.787500000000001</v>
      </c>
      <c r="L23" s="47">
        <f t="shared" si="2"/>
        <v>72.5</v>
      </c>
      <c r="M23" s="47">
        <f t="shared" si="3"/>
        <v>68.44</v>
      </c>
      <c r="N23" s="47">
        <f t="shared" si="4"/>
        <v>69.599999999999994</v>
      </c>
      <c r="O23" s="47">
        <f t="shared" si="5"/>
        <v>251.22749999999999</v>
      </c>
      <c r="P23" s="47" t="str">
        <f t="shared" si="6"/>
        <v>D</v>
      </c>
      <c r="Q23" s="47" t="str">
        <f t="shared" si="7"/>
        <v>D</v>
      </c>
      <c r="R23" s="47" t="str">
        <f t="shared" si="8"/>
        <v>B</v>
      </c>
      <c r="S23" s="47" t="str">
        <f t="shared" si="8"/>
        <v>B</v>
      </c>
      <c r="T23" s="47" t="str">
        <f t="shared" si="8"/>
        <v>B</v>
      </c>
      <c r="U23" s="48" t="str">
        <f t="shared" si="9"/>
        <v>B</v>
      </c>
      <c r="X23" s="57"/>
      <c r="Y23" s="41"/>
      <c r="Z23" s="59"/>
      <c r="AA23" s="29"/>
      <c r="AB23" s="29"/>
      <c r="AC23" s="29"/>
      <c r="AD23" s="29"/>
      <c r="AE23" s="29"/>
      <c r="AF23" s="29"/>
      <c r="AG23" s="29"/>
      <c r="AH23" s="29"/>
      <c r="AI23" s="29"/>
      <c r="AJ23" s="29"/>
    </row>
    <row r="24" spans="1:36" s="28" customFormat="1" ht="15" customHeight="1">
      <c r="A24" s="9">
        <v>23</v>
      </c>
      <c r="B24" s="46" t="s">
        <v>42</v>
      </c>
      <c r="C24" s="11">
        <v>2004</v>
      </c>
      <c r="D24" s="45" t="s">
        <v>18</v>
      </c>
      <c r="E24" s="49">
        <v>192</v>
      </c>
      <c r="F24" s="49">
        <v>251</v>
      </c>
      <c r="G24" s="49">
        <v>336</v>
      </c>
      <c r="H24" s="49">
        <v>26</v>
      </c>
      <c r="I24" s="49">
        <v>305</v>
      </c>
      <c r="J24" s="47">
        <f t="shared" si="0"/>
        <v>18.900000000000002</v>
      </c>
      <c r="K24" s="47">
        <f t="shared" si="1"/>
        <v>21.787500000000001</v>
      </c>
      <c r="L24" s="47">
        <f t="shared" si="2"/>
        <v>60.9</v>
      </c>
      <c r="M24" s="47">
        <f t="shared" si="3"/>
        <v>55.1</v>
      </c>
      <c r="N24" s="47">
        <f t="shared" si="4"/>
        <v>94.25</v>
      </c>
      <c r="O24" s="47">
        <f t="shared" si="5"/>
        <v>250.9375</v>
      </c>
      <c r="P24" s="47" t="str">
        <f t="shared" si="6"/>
        <v>D</v>
      </c>
      <c r="Q24" s="47" t="str">
        <f t="shared" si="7"/>
        <v>D</v>
      </c>
      <c r="R24" s="47" t="str">
        <f t="shared" si="8"/>
        <v>B</v>
      </c>
      <c r="S24" s="47" t="str">
        <f t="shared" si="8"/>
        <v>C</v>
      </c>
      <c r="T24" s="47" t="str">
        <f t="shared" si="8"/>
        <v>A</v>
      </c>
      <c r="U24" s="48" t="str">
        <f t="shared" si="9"/>
        <v>B</v>
      </c>
      <c r="X24" s="57"/>
      <c r="Y24" s="50"/>
      <c r="Z24" s="38"/>
      <c r="AA24" s="29"/>
      <c r="AB24" s="29"/>
      <c r="AC24" s="29"/>
      <c r="AD24" s="29"/>
      <c r="AE24" s="29"/>
      <c r="AF24" s="29"/>
      <c r="AG24" s="29"/>
      <c r="AH24" s="29"/>
      <c r="AI24" s="29"/>
      <c r="AJ24" s="29"/>
    </row>
    <row r="25" spans="1:36" s="28" customFormat="1" ht="15" customHeight="1">
      <c r="A25" s="9">
        <v>24</v>
      </c>
      <c r="B25" s="61" t="s">
        <v>43</v>
      </c>
      <c r="C25" s="11">
        <v>2006</v>
      </c>
      <c r="D25" s="45" t="s">
        <v>21</v>
      </c>
      <c r="E25" s="46">
        <v>197</v>
      </c>
      <c r="F25" s="46">
        <v>255</v>
      </c>
      <c r="G25" s="46">
        <v>340</v>
      </c>
      <c r="H25" s="46">
        <v>29.2</v>
      </c>
      <c r="I25" s="46">
        <v>268</v>
      </c>
      <c r="J25" s="47">
        <f t="shared" si="0"/>
        <v>32.400000000000006</v>
      </c>
      <c r="K25" s="47">
        <f t="shared" si="1"/>
        <v>30.087500000000002</v>
      </c>
      <c r="L25" s="47">
        <f t="shared" si="2"/>
        <v>72.5</v>
      </c>
      <c r="M25" s="47">
        <f t="shared" si="3"/>
        <v>73.66</v>
      </c>
      <c r="N25" s="47">
        <f t="shared" si="4"/>
        <v>40.6</v>
      </c>
      <c r="O25" s="47">
        <f t="shared" si="5"/>
        <v>249.2475</v>
      </c>
      <c r="P25" s="47" t="str">
        <f t="shared" si="6"/>
        <v>B</v>
      </c>
      <c r="Q25" s="47" t="str">
        <f t="shared" si="7"/>
        <v>B</v>
      </c>
      <c r="R25" s="47" t="str">
        <f t="shared" si="8"/>
        <v>B</v>
      </c>
      <c r="S25" s="47" t="str">
        <f t="shared" si="8"/>
        <v>B</v>
      </c>
      <c r="T25" s="47" t="str">
        <f t="shared" si="8"/>
        <v>D</v>
      </c>
      <c r="U25" s="48" t="str">
        <f t="shared" si="9"/>
        <v>B</v>
      </c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</row>
    <row r="26" spans="1:36" s="28" customFormat="1" ht="15" customHeight="1">
      <c r="A26" s="9">
        <v>25</v>
      </c>
      <c r="B26" s="44" t="s">
        <v>44</v>
      </c>
      <c r="C26" s="11">
        <v>2006</v>
      </c>
      <c r="D26" s="45" t="s">
        <v>45</v>
      </c>
      <c r="E26" s="46">
        <v>195</v>
      </c>
      <c r="F26" s="46">
        <v>252</v>
      </c>
      <c r="G26" s="46">
        <v>332</v>
      </c>
      <c r="H26" s="46">
        <v>29.6</v>
      </c>
      <c r="I26" s="46">
        <v>290</v>
      </c>
      <c r="J26" s="47">
        <f t="shared" si="0"/>
        <v>27</v>
      </c>
      <c r="K26" s="47">
        <f t="shared" si="1"/>
        <v>23.862500000000001</v>
      </c>
      <c r="L26" s="47">
        <f t="shared" si="2"/>
        <v>49.3</v>
      </c>
      <c r="M26" s="47">
        <f t="shared" si="3"/>
        <v>75.98</v>
      </c>
      <c r="N26" s="47">
        <f t="shared" si="4"/>
        <v>72.5</v>
      </c>
      <c r="O26" s="47">
        <f t="shared" si="5"/>
        <v>248.64249999999998</v>
      </c>
      <c r="P26" s="47" t="str">
        <f t="shared" si="6"/>
        <v>C</v>
      </c>
      <c r="Q26" s="47" t="str">
        <f t="shared" si="7"/>
        <v>C</v>
      </c>
      <c r="R26" s="47" t="str">
        <f t="shared" si="8"/>
        <v>D</v>
      </c>
      <c r="S26" s="47" t="str">
        <f t="shared" si="8"/>
        <v>B</v>
      </c>
      <c r="T26" s="47" t="str">
        <f t="shared" si="8"/>
        <v>B</v>
      </c>
      <c r="U26" s="48" t="str">
        <f t="shared" si="9"/>
        <v>B</v>
      </c>
      <c r="X26" s="56"/>
      <c r="Y26" s="29"/>
      <c r="Z26" s="30"/>
      <c r="AA26" s="31"/>
      <c r="AB26" s="31"/>
      <c r="AC26" s="31"/>
      <c r="AD26" s="31"/>
      <c r="AE26" s="31"/>
      <c r="AF26" s="31"/>
      <c r="AG26" s="31"/>
      <c r="AH26" s="31"/>
      <c r="AI26" s="31"/>
      <c r="AJ26" s="31"/>
    </row>
    <row r="27" spans="1:36" s="28" customFormat="1" ht="15" customHeight="1">
      <c r="A27" s="9">
        <v>26</v>
      </c>
      <c r="B27" s="46" t="s">
        <v>46</v>
      </c>
      <c r="C27" s="11">
        <v>2007</v>
      </c>
      <c r="D27" s="45" t="s">
        <v>8</v>
      </c>
      <c r="E27" s="46">
        <v>195</v>
      </c>
      <c r="F27" s="46">
        <v>255</v>
      </c>
      <c r="G27" s="46">
        <v>344</v>
      </c>
      <c r="H27" s="46">
        <v>28.2</v>
      </c>
      <c r="I27" s="46">
        <v>267</v>
      </c>
      <c r="J27" s="47">
        <f t="shared" si="0"/>
        <v>27</v>
      </c>
      <c r="K27" s="47">
        <f t="shared" si="1"/>
        <v>30.087500000000002</v>
      </c>
      <c r="L27" s="47">
        <f t="shared" si="2"/>
        <v>84.1</v>
      </c>
      <c r="M27" s="47">
        <f t="shared" si="3"/>
        <v>67.86</v>
      </c>
      <c r="N27" s="47">
        <f t="shared" si="4"/>
        <v>39.15</v>
      </c>
      <c r="O27" s="47">
        <f t="shared" si="5"/>
        <v>248.19750000000002</v>
      </c>
      <c r="P27" s="47" t="str">
        <f t="shared" si="6"/>
        <v>C</v>
      </c>
      <c r="Q27" s="47" t="str">
        <f t="shared" si="7"/>
        <v>C</v>
      </c>
      <c r="R27" s="47" t="str">
        <f t="shared" si="8"/>
        <v>A</v>
      </c>
      <c r="S27" s="47" t="str">
        <f t="shared" si="8"/>
        <v>B</v>
      </c>
      <c r="T27" s="47" t="str">
        <f t="shared" si="8"/>
        <v>D</v>
      </c>
      <c r="U27" s="48" t="str">
        <f t="shared" si="9"/>
        <v>B</v>
      </c>
      <c r="X27" s="57"/>
      <c r="Y27" s="29"/>
      <c r="Z27" s="38"/>
      <c r="AA27" s="29"/>
      <c r="AB27" s="29"/>
      <c r="AC27" s="29"/>
      <c r="AD27" s="29"/>
      <c r="AE27" s="29"/>
      <c r="AF27" s="29"/>
      <c r="AG27" s="29"/>
      <c r="AH27" s="29"/>
      <c r="AI27" s="29"/>
      <c r="AJ27" s="29"/>
    </row>
    <row r="28" spans="1:36" s="28" customFormat="1" ht="15" customHeight="1">
      <c r="A28" s="9">
        <v>27</v>
      </c>
      <c r="B28" s="44" t="s">
        <v>47</v>
      </c>
      <c r="C28" s="11">
        <v>2005</v>
      </c>
      <c r="D28" s="45" t="s">
        <v>23</v>
      </c>
      <c r="E28" s="49">
        <v>197</v>
      </c>
      <c r="F28" s="49">
        <v>251</v>
      </c>
      <c r="G28" s="49">
        <v>332</v>
      </c>
      <c r="H28" s="49">
        <v>32.5</v>
      </c>
      <c r="I28" s="49">
        <v>273</v>
      </c>
      <c r="J28" s="47">
        <f t="shared" si="0"/>
        <v>32.400000000000006</v>
      </c>
      <c r="K28" s="47">
        <f t="shared" si="1"/>
        <v>21.787500000000001</v>
      </c>
      <c r="L28" s="47">
        <f t="shared" si="2"/>
        <v>49.3</v>
      </c>
      <c r="M28" s="47">
        <f t="shared" si="3"/>
        <v>92.8</v>
      </c>
      <c r="N28" s="47">
        <f t="shared" si="4"/>
        <v>47.85</v>
      </c>
      <c r="O28" s="47">
        <f t="shared" si="5"/>
        <v>244.13750000000002</v>
      </c>
      <c r="P28" s="47" t="str">
        <f t="shared" si="6"/>
        <v>B</v>
      </c>
      <c r="Q28" s="47" t="str">
        <f t="shared" si="7"/>
        <v>B</v>
      </c>
      <c r="R28" s="47" t="str">
        <f t="shared" si="8"/>
        <v>D</v>
      </c>
      <c r="S28" s="47" t="str">
        <f t="shared" si="8"/>
        <v>A</v>
      </c>
      <c r="T28" s="47" t="str">
        <f t="shared" si="8"/>
        <v>D</v>
      </c>
      <c r="U28" s="48" t="str">
        <f t="shared" si="9"/>
        <v>B</v>
      </c>
      <c r="X28" s="57"/>
      <c r="Y28" s="29"/>
      <c r="Z28" s="38"/>
      <c r="AA28" s="29"/>
      <c r="AB28" s="29"/>
      <c r="AC28" s="29"/>
      <c r="AD28" s="29"/>
      <c r="AE28" s="29"/>
      <c r="AF28" s="29"/>
      <c r="AG28" s="29"/>
      <c r="AH28" s="29"/>
      <c r="AI28" s="29"/>
      <c r="AJ28" s="29"/>
    </row>
    <row r="29" spans="1:36" s="28" customFormat="1" ht="15" customHeight="1">
      <c r="A29" s="9">
        <v>28</v>
      </c>
      <c r="B29" s="46" t="s">
        <v>48</v>
      </c>
      <c r="C29" s="11">
        <v>2006</v>
      </c>
      <c r="D29" s="45" t="s">
        <v>49</v>
      </c>
      <c r="E29" s="46">
        <v>198</v>
      </c>
      <c r="F29" s="46">
        <v>256</v>
      </c>
      <c r="G29" s="46">
        <v>342</v>
      </c>
      <c r="H29" s="46">
        <v>25.6</v>
      </c>
      <c r="I29" s="46">
        <v>271</v>
      </c>
      <c r="J29" s="47">
        <f t="shared" si="0"/>
        <v>35.1</v>
      </c>
      <c r="K29" s="47">
        <f t="shared" si="1"/>
        <v>32.162500000000001</v>
      </c>
      <c r="L29" s="47">
        <f t="shared" si="2"/>
        <v>78.3</v>
      </c>
      <c r="M29" s="47">
        <f t="shared" si="3"/>
        <v>52.780000000000008</v>
      </c>
      <c r="N29" s="47">
        <f t="shared" si="4"/>
        <v>44.949999999999996</v>
      </c>
      <c r="O29" s="47">
        <f t="shared" si="5"/>
        <v>243.29249999999999</v>
      </c>
      <c r="P29" s="47" t="str">
        <f t="shared" si="6"/>
        <v>B</v>
      </c>
      <c r="Q29" s="47" t="str">
        <f t="shared" si="7"/>
        <v>B</v>
      </c>
      <c r="R29" s="47" t="str">
        <f t="shared" si="8"/>
        <v>B</v>
      </c>
      <c r="S29" s="47" t="str">
        <f t="shared" si="8"/>
        <v>C</v>
      </c>
      <c r="T29" s="47" t="str">
        <f t="shared" si="8"/>
        <v>D</v>
      </c>
      <c r="U29" s="48" t="str">
        <f t="shared" si="9"/>
        <v>B</v>
      </c>
    </row>
    <row r="30" spans="1:36" s="28" customFormat="1" ht="15" customHeight="1">
      <c r="A30" s="9">
        <v>29</v>
      </c>
      <c r="B30" s="46" t="s">
        <v>50</v>
      </c>
      <c r="C30" s="11">
        <v>2008</v>
      </c>
      <c r="D30" s="62" t="s">
        <v>12</v>
      </c>
      <c r="E30" s="63">
        <v>197</v>
      </c>
      <c r="F30" s="63">
        <v>259</v>
      </c>
      <c r="G30" s="63">
        <v>338</v>
      </c>
      <c r="H30" s="63">
        <v>26.3</v>
      </c>
      <c r="I30" s="63">
        <v>278</v>
      </c>
      <c r="J30" s="47">
        <f t="shared" si="0"/>
        <v>32.400000000000006</v>
      </c>
      <c r="K30" s="47">
        <f t="shared" si="1"/>
        <v>38.387500000000003</v>
      </c>
      <c r="L30" s="47">
        <f t="shared" si="2"/>
        <v>66.7</v>
      </c>
      <c r="M30" s="47">
        <f t="shared" si="3"/>
        <v>56.84</v>
      </c>
      <c r="N30" s="47">
        <f t="shared" si="4"/>
        <v>55.1</v>
      </c>
      <c r="O30" s="47">
        <f t="shared" si="5"/>
        <v>249.42750000000001</v>
      </c>
      <c r="P30" s="47" t="str">
        <f t="shared" si="6"/>
        <v>B</v>
      </c>
      <c r="Q30" s="47" t="str">
        <f t="shared" si="7"/>
        <v>B</v>
      </c>
      <c r="R30" s="47" t="str">
        <f t="shared" si="8"/>
        <v>B</v>
      </c>
      <c r="S30" s="47" t="str">
        <f t="shared" si="8"/>
        <v>C</v>
      </c>
      <c r="T30" s="47" t="str">
        <f t="shared" si="8"/>
        <v>C</v>
      </c>
      <c r="U30" s="48" t="str">
        <f t="shared" si="9"/>
        <v>B</v>
      </c>
      <c r="X30" s="57"/>
      <c r="Y30" s="50"/>
      <c r="Z30" s="38"/>
      <c r="AA30" s="29"/>
      <c r="AB30" s="29"/>
      <c r="AC30" s="29"/>
      <c r="AD30" s="29"/>
      <c r="AE30" s="29"/>
      <c r="AF30" s="29"/>
      <c r="AG30" s="29"/>
      <c r="AH30" s="29"/>
      <c r="AI30" s="29"/>
      <c r="AJ30" s="29"/>
    </row>
    <row r="31" spans="1:36" s="28" customFormat="1" ht="15" customHeight="1">
      <c r="A31" s="9">
        <v>30</v>
      </c>
      <c r="B31" s="46" t="s">
        <v>51</v>
      </c>
      <c r="C31" s="11">
        <v>2006</v>
      </c>
      <c r="D31" s="45" t="s">
        <v>8</v>
      </c>
      <c r="E31" s="46">
        <v>202</v>
      </c>
      <c r="F31" s="46">
        <v>258</v>
      </c>
      <c r="G31" s="46">
        <v>340</v>
      </c>
      <c r="H31" s="46">
        <v>23.5</v>
      </c>
      <c r="I31" s="46">
        <v>273</v>
      </c>
      <c r="J31" s="47">
        <f t="shared" si="0"/>
        <v>45.900000000000006</v>
      </c>
      <c r="K31" s="47">
        <f t="shared" si="1"/>
        <v>36.3125</v>
      </c>
      <c r="L31" s="47">
        <f t="shared" si="2"/>
        <v>72.5</v>
      </c>
      <c r="M31" s="47">
        <f t="shared" si="3"/>
        <v>40.6</v>
      </c>
      <c r="N31" s="47">
        <f t="shared" si="4"/>
        <v>47.85</v>
      </c>
      <c r="O31" s="47">
        <f t="shared" si="5"/>
        <v>243.16249999999999</v>
      </c>
      <c r="P31" s="47" t="str">
        <f t="shared" si="6"/>
        <v>A</v>
      </c>
      <c r="Q31" s="47" t="str">
        <f t="shared" si="7"/>
        <v>A</v>
      </c>
      <c r="R31" s="47" t="str">
        <f t="shared" si="8"/>
        <v>B</v>
      </c>
      <c r="S31" s="47" t="str">
        <f t="shared" si="8"/>
        <v>D</v>
      </c>
      <c r="T31" s="47" t="str">
        <f t="shared" si="8"/>
        <v>D</v>
      </c>
      <c r="U31" s="48" t="str">
        <f t="shared" si="9"/>
        <v>B</v>
      </c>
    </row>
    <row r="32" spans="1:36" s="28" customFormat="1" ht="15" customHeight="1">
      <c r="A32" s="9">
        <v>31</v>
      </c>
      <c r="B32" s="46" t="s">
        <v>52</v>
      </c>
      <c r="C32" s="11">
        <v>2006</v>
      </c>
      <c r="D32" s="62" t="s">
        <v>12</v>
      </c>
      <c r="E32" s="63">
        <v>193</v>
      </c>
      <c r="F32" s="63">
        <v>252</v>
      </c>
      <c r="G32" s="63">
        <v>342</v>
      </c>
      <c r="H32" s="63">
        <v>30</v>
      </c>
      <c r="I32" s="63">
        <v>288</v>
      </c>
      <c r="J32" s="47">
        <f t="shared" si="0"/>
        <v>21.6</v>
      </c>
      <c r="K32" s="47">
        <f t="shared" si="1"/>
        <v>23.862500000000001</v>
      </c>
      <c r="L32" s="47">
        <f t="shared" si="2"/>
        <v>78.3</v>
      </c>
      <c r="M32" s="47">
        <f t="shared" si="3"/>
        <v>78.3</v>
      </c>
      <c r="N32" s="47">
        <f t="shared" si="4"/>
        <v>69.599999999999994</v>
      </c>
      <c r="O32" s="47">
        <f t="shared" si="5"/>
        <v>271.66250000000002</v>
      </c>
      <c r="P32" s="47" t="str">
        <f t="shared" si="6"/>
        <v>D</v>
      </c>
      <c r="Q32" s="47" t="str">
        <f t="shared" si="7"/>
        <v>D</v>
      </c>
      <c r="R32" s="47" t="str">
        <f t="shared" si="8"/>
        <v>B</v>
      </c>
      <c r="S32" s="47" t="str">
        <f t="shared" si="8"/>
        <v>B</v>
      </c>
      <c r="T32" s="47" t="str">
        <f t="shared" si="8"/>
        <v>B</v>
      </c>
      <c r="U32" s="48" t="str">
        <f t="shared" si="9"/>
        <v>B</v>
      </c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</row>
    <row r="33" spans="1:36" s="28" customFormat="1" ht="15" customHeight="1">
      <c r="A33" s="9">
        <v>32</v>
      </c>
      <c r="B33" s="64" t="s">
        <v>53</v>
      </c>
      <c r="C33" s="11">
        <v>2004</v>
      </c>
      <c r="D33" s="45" t="s">
        <v>54</v>
      </c>
      <c r="E33" s="64">
        <v>197</v>
      </c>
      <c r="F33" s="64">
        <v>260</v>
      </c>
      <c r="G33" s="64">
        <v>340</v>
      </c>
      <c r="H33" s="65">
        <v>26</v>
      </c>
      <c r="I33" s="65">
        <v>282</v>
      </c>
      <c r="J33" s="47">
        <f t="shared" si="0"/>
        <v>32.400000000000006</v>
      </c>
      <c r="K33" s="47">
        <f t="shared" si="1"/>
        <v>40.462500000000006</v>
      </c>
      <c r="L33" s="47">
        <f t="shared" si="2"/>
        <v>72.5</v>
      </c>
      <c r="M33" s="47">
        <f t="shared" si="3"/>
        <v>55.1</v>
      </c>
      <c r="N33" s="47">
        <f t="shared" si="4"/>
        <v>60.9</v>
      </c>
      <c r="O33" s="47">
        <f t="shared" si="5"/>
        <v>261.36250000000001</v>
      </c>
      <c r="P33" s="47" t="str">
        <f t="shared" si="6"/>
        <v>B</v>
      </c>
      <c r="Q33" s="47" t="str">
        <f t="shared" si="7"/>
        <v>B</v>
      </c>
      <c r="R33" s="47" t="str">
        <f t="shared" si="8"/>
        <v>B</v>
      </c>
      <c r="S33" s="47" t="str">
        <f t="shared" si="8"/>
        <v>C</v>
      </c>
      <c r="T33" s="47" t="str">
        <f t="shared" si="8"/>
        <v>B</v>
      </c>
      <c r="U33" s="48" t="str">
        <f t="shared" si="9"/>
        <v>B</v>
      </c>
      <c r="X33" s="56"/>
      <c r="Y33" s="50"/>
      <c r="Z33" s="38"/>
      <c r="AA33" s="29"/>
      <c r="AB33" s="29"/>
      <c r="AC33" s="29"/>
      <c r="AD33" s="29"/>
      <c r="AE33" s="29"/>
      <c r="AF33" s="29"/>
      <c r="AG33" s="29"/>
      <c r="AH33" s="29"/>
      <c r="AI33" s="29"/>
      <c r="AJ33" s="29"/>
    </row>
    <row r="34" spans="1:36" s="28" customFormat="1" ht="15" customHeight="1">
      <c r="A34" s="9">
        <v>33</v>
      </c>
      <c r="B34" s="66" t="s">
        <v>55</v>
      </c>
      <c r="C34" s="11">
        <v>2004</v>
      </c>
      <c r="D34" s="67" t="s">
        <v>21</v>
      </c>
      <c r="E34" s="66">
        <v>191</v>
      </c>
      <c r="F34" s="66">
        <v>249</v>
      </c>
      <c r="G34" s="66">
        <v>344</v>
      </c>
      <c r="H34" s="66">
        <v>23.4</v>
      </c>
      <c r="I34" s="66">
        <v>295</v>
      </c>
      <c r="J34" s="68">
        <f t="shared" si="0"/>
        <v>16.200000000000003</v>
      </c>
      <c r="K34" s="68">
        <f t="shared" si="1"/>
        <v>17.637500000000003</v>
      </c>
      <c r="L34" s="68">
        <f t="shared" si="2"/>
        <v>84.1</v>
      </c>
      <c r="M34" s="68">
        <f t="shared" si="3"/>
        <v>40.019999999999989</v>
      </c>
      <c r="N34" s="68">
        <f t="shared" si="4"/>
        <v>79.75</v>
      </c>
      <c r="O34" s="68">
        <f t="shared" si="5"/>
        <v>237.70749999999998</v>
      </c>
      <c r="P34" s="68" t="str">
        <f t="shared" si="6"/>
        <v>D</v>
      </c>
      <c r="Q34" s="68" t="str">
        <f t="shared" si="7"/>
        <v>D</v>
      </c>
      <c r="R34" s="68" t="str">
        <f t="shared" ref="R34:T67" si="10">IF(L34&gt;=80,"A",IF(L34&gt;=60,"B",IF(L34&gt;=50,"C","D")))</f>
        <v>A</v>
      </c>
      <c r="S34" s="68" t="str">
        <f t="shared" si="10"/>
        <v>D</v>
      </c>
      <c r="T34" s="68" t="str">
        <f t="shared" si="10"/>
        <v>B</v>
      </c>
      <c r="U34" s="69" t="str">
        <f t="shared" si="9"/>
        <v>C</v>
      </c>
      <c r="X34" s="57"/>
      <c r="Y34" s="29"/>
      <c r="Z34" s="38"/>
      <c r="AA34" s="29"/>
      <c r="AB34" s="29"/>
      <c r="AC34" s="29"/>
      <c r="AD34" s="29"/>
      <c r="AE34" s="29"/>
      <c r="AF34" s="29"/>
      <c r="AG34" s="29"/>
      <c r="AH34" s="29"/>
      <c r="AI34" s="29"/>
      <c r="AJ34" s="29"/>
    </row>
    <row r="35" spans="1:36" s="28" customFormat="1" ht="15" customHeight="1">
      <c r="A35" s="9">
        <v>34</v>
      </c>
      <c r="B35" s="66" t="s">
        <v>56</v>
      </c>
      <c r="C35" s="11">
        <v>2007</v>
      </c>
      <c r="D35" s="70" t="s">
        <v>57</v>
      </c>
      <c r="E35" s="71">
        <v>194</v>
      </c>
      <c r="F35" s="71">
        <v>252</v>
      </c>
      <c r="G35" s="71">
        <v>338</v>
      </c>
      <c r="H35" s="71">
        <v>27.9</v>
      </c>
      <c r="I35" s="71">
        <v>279</v>
      </c>
      <c r="J35" s="68">
        <f t="shared" si="0"/>
        <v>24.3</v>
      </c>
      <c r="K35" s="68">
        <f t="shared" si="1"/>
        <v>23.862500000000001</v>
      </c>
      <c r="L35" s="68">
        <f t="shared" si="2"/>
        <v>66.7</v>
      </c>
      <c r="M35" s="68">
        <f t="shared" si="3"/>
        <v>66.11999999999999</v>
      </c>
      <c r="N35" s="68">
        <f t="shared" si="4"/>
        <v>56.55</v>
      </c>
      <c r="O35" s="68">
        <f t="shared" si="5"/>
        <v>237.53250000000003</v>
      </c>
      <c r="P35" s="68" t="str">
        <f t="shared" si="6"/>
        <v>D</v>
      </c>
      <c r="Q35" s="68" t="str">
        <f t="shared" si="7"/>
        <v>D</v>
      </c>
      <c r="R35" s="68" t="str">
        <f t="shared" si="10"/>
        <v>B</v>
      </c>
      <c r="S35" s="68" t="str">
        <f t="shared" si="10"/>
        <v>B</v>
      </c>
      <c r="T35" s="68" t="str">
        <f t="shared" si="10"/>
        <v>C</v>
      </c>
      <c r="U35" s="69" t="str">
        <f t="shared" si="9"/>
        <v>C</v>
      </c>
      <c r="X35" s="56"/>
      <c r="Y35" s="29"/>
      <c r="Z35" s="38"/>
      <c r="AA35" s="29"/>
      <c r="AB35" s="29"/>
      <c r="AC35" s="29"/>
      <c r="AD35" s="29"/>
      <c r="AE35" s="29"/>
      <c r="AF35" s="29"/>
      <c r="AG35" s="29"/>
      <c r="AH35" s="29"/>
      <c r="AI35" s="29"/>
      <c r="AJ35" s="29"/>
    </row>
    <row r="36" spans="1:36" s="28" customFormat="1" ht="15" customHeight="1">
      <c r="A36" s="9">
        <v>35</v>
      </c>
      <c r="B36" s="66" t="s">
        <v>58</v>
      </c>
      <c r="C36" s="11">
        <v>2007</v>
      </c>
      <c r="D36" s="70" t="s">
        <v>14</v>
      </c>
      <c r="E36" s="71">
        <v>189</v>
      </c>
      <c r="F36" s="71">
        <v>246</v>
      </c>
      <c r="G36" s="71">
        <v>342</v>
      </c>
      <c r="H36" s="71">
        <v>24.8</v>
      </c>
      <c r="I36" s="71">
        <v>301</v>
      </c>
      <c r="J36" s="68">
        <f t="shared" si="0"/>
        <v>10.8</v>
      </c>
      <c r="K36" s="68">
        <f t="shared" si="1"/>
        <v>11.412500000000001</v>
      </c>
      <c r="L36" s="68">
        <f t="shared" si="2"/>
        <v>78.3</v>
      </c>
      <c r="M36" s="68">
        <f t="shared" si="3"/>
        <v>48.14</v>
      </c>
      <c r="N36" s="68">
        <f t="shared" si="4"/>
        <v>88.45</v>
      </c>
      <c r="O36" s="68">
        <f t="shared" si="5"/>
        <v>237.10250000000002</v>
      </c>
      <c r="P36" s="68" t="str">
        <f t="shared" si="6"/>
        <v>D</v>
      </c>
      <c r="Q36" s="68" t="str">
        <f t="shared" si="7"/>
        <v>D</v>
      </c>
      <c r="R36" s="68" t="str">
        <f t="shared" si="10"/>
        <v>B</v>
      </c>
      <c r="S36" s="68" t="str">
        <f t="shared" si="10"/>
        <v>D</v>
      </c>
      <c r="T36" s="68" t="str">
        <f t="shared" si="10"/>
        <v>A</v>
      </c>
      <c r="U36" s="69" t="str">
        <f t="shared" si="9"/>
        <v>C</v>
      </c>
      <c r="X36" s="57"/>
      <c r="Y36" s="29"/>
      <c r="Z36" s="38"/>
      <c r="AA36" s="29"/>
      <c r="AB36" s="29"/>
      <c r="AC36" s="29"/>
      <c r="AD36" s="29"/>
      <c r="AE36" s="29"/>
      <c r="AF36" s="29"/>
      <c r="AG36" s="29"/>
      <c r="AH36" s="29"/>
      <c r="AI36" s="29"/>
      <c r="AJ36" s="29"/>
    </row>
    <row r="37" spans="1:36" s="28" customFormat="1" ht="15" customHeight="1">
      <c r="A37" s="9">
        <v>36</v>
      </c>
      <c r="B37" s="72" t="s">
        <v>59</v>
      </c>
      <c r="C37" s="11">
        <v>2008</v>
      </c>
      <c r="D37" s="67" t="s">
        <v>23</v>
      </c>
      <c r="E37" s="72">
        <v>198</v>
      </c>
      <c r="F37" s="72">
        <v>260</v>
      </c>
      <c r="G37" s="72">
        <v>340</v>
      </c>
      <c r="H37" s="72">
        <v>22.4</v>
      </c>
      <c r="I37" s="72">
        <v>277</v>
      </c>
      <c r="J37" s="68">
        <f t="shared" si="0"/>
        <v>35.1</v>
      </c>
      <c r="K37" s="68">
        <f t="shared" si="1"/>
        <v>40.462500000000006</v>
      </c>
      <c r="L37" s="68">
        <f t="shared" si="2"/>
        <v>72.5</v>
      </c>
      <c r="M37" s="68">
        <f t="shared" si="3"/>
        <v>34.219999999999992</v>
      </c>
      <c r="N37" s="68">
        <f t="shared" si="4"/>
        <v>53.65</v>
      </c>
      <c r="O37" s="68">
        <f t="shared" si="5"/>
        <v>235.9325</v>
      </c>
      <c r="P37" s="68" t="str">
        <f t="shared" si="6"/>
        <v>B</v>
      </c>
      <c r="Q37" s="68" t="str">
        <f t="shared" si="7"/>
        <v>B</v>
      </c>
      <c r="R37" s="68" t="str">
        <f t="shared" si="10"/>
        <v>B</v>
      </c>
      <c r="S37" s="68" t="str">
        <f t="shared" si="10"/>
        <v>D</v>
      </c>
      <c r="T37" s="68" t="str">
        <f t="shared" si="10"/>
        <v>C</v>
      </c>
      <c r="U37" s="69" t="str">
        <f t="shared" si="9"/>
        <v>C</v>
      </c>
      <c r="X37" s="57"/>
      <c r="Y37" s="29"/>
      <c r="Z37" s="38"/>
      <c r="AA37" s="29"/>
      <c r="AB37" s="29"/>
      <c r="AC37" s="29"/>
      <c r="AD37" s="29"/>
      <c r="AE37" s="29"/>
      <c r="AF37" s="29"/>
      <c r="AG37" s="73"/>
      <c r="AH37" s="29"/>
      <c r="AI37" s="29"/>
      <c r="AJ37" s="29"/>
    </row>
    <row r="38" spans="1:36" s="28" customFormat="1" ht="15" customHeight="1">
      <c r="A38" s="9">
        <v>37</v>
      </c>
      <c r="B38" s="74" t="s">
        <v>60</v>
      </c>
      <c r="C38" s="11">
        <v>2008</v>
      </c>
      <c r="D38" s="67" t="s">
        <v>18</v>
      </c>
      <c r="E38" s="71">
        <v>189</v>
      </c>
      <c r="F38" s="71">
        <v>250</v>
      </c>
      <c r="G38" s="71">
        <v>336</v>
      </c>
      <c r="H38" s="71">
        <v>27.7</v>
      </c>
      <c r="I38" s="71">
        <v>292</v>
      </c>
      <c r="J38" s="68">
        <f t="shared" si="0"/>
        <v>10.8</v>
      </c>
      <c r="K38" s="68">
        <f t="shared" si="1"/>
        <v>19.712500000000002</v>
      </c>
      <c r="L38" s="68">
        <f t="shared" si="2"/>
        <v>60.9</v>
      </c>
      <c r="M38" s="68">
        <f t="shared" si="3"/>
        <v>64.959999999999994</v>
      </c>
      <c r="N38" s="68">
        <f t="shared" si="4"/>
        <v>75.399999999999991</v>
      </c>
      <c r="O38" s="68">
        <f t="shared" si="5"/>
        <v>231.77249999999998</v>
      </c>
      <c r="P38" s="68" t="str">
        <f t="shared" si="6"/>
        <v>D</v>
      </c>
      <c r="Q38" s="68" t="str">
        <f t="shared" si="7"/>
        <v>D</v>
      </c>
      <c r="R38" s="68" t="str">
        <f t="shared" si="10"/>
        <v>B</v>
      </c>
      <c r="S38" s="68" t="str">
        <f t="shared" si="10"/>
        <v>B</v>
      </c>
      <c r="T38" s="68" t="str">
        <f t="shared" si="10"/>
        <v>B</v>
      </c>
      <c r="U38" s="69" t="str">
        <f t="shared" si="9"/>
        <v>C</v>
      </c>
      <c r="X38" s="57"/>
      <c r="Y38" s="29"/>
      <c r="Z38" s="38"/>
      <c r="AA38" s="29"/>
      <c r="AB38" s="29"/>
      <c r="AC38" s="29"/>
      <c r="AD38" s="29"/>
      <c r="AE38" s="29"/>
      <c r="AF38" s="29"/>
      <c r="AG38" s="29"/>
      <c r="AH38" s="29"/>
      <c r="AI38" s="29"/>
      <c r="AJ38" s="29"/>
    </row>
    <row r="39" spans="1:36" s="28" customFormat="1" ht="15" customHeight="1">
      <c r="A39" s="9">
        <v>38</v>
      </c>
      <c r="B39" s="66" t="s">
        <v>61</v>
      </c>
      <c r="C39" s="11">
        <v>2005</v>
      </c>
      <c r="D39" s="67" t="s">
        <v>30</v>
      </c>
      <c r="E39" s="66">
        <v>195</v>
      </c>
      <c r="F39" s="66">
        <v>260</v>
      </c>
      <c r="G39" s="66">
        <v>334</v>
      </c>
      <c r="H39" s="66">
        <v>27.7</v>
      </c>
      <c r="I39" s="66">
        <v>269</v>
      </c>
      <c r="J39" s="68">
        <f t="shared" si="0"/>
        <v>27</v>
      </c>
      <c r="K39" s="68">
        <f t="shared" si="1"/>
        <v>40.462500000000006</v>
      </c>
      <c r="L39" s="68">
        <f t="shared" si="2"/>
        <v>55.1</v>
      </c>
      <c r="M39" s="68">
        <f t="shared" si="3"/>
        <v>64.959999999999994</v>
      </c>
      <c r="N39" s="68">
        <f t="shared" si="4"/>
        <v>42.05</v>
      </c>
      <c r="O39" s="68">
        <f t="shared" si="5"/>
        <v>229.57249999999999</v>
      </c>
      <c r="P39" s="68" t="str">
        <f t="shared" si="6"/>
        <v>C</v>
      </c>
      <c r="Q39" s="68" t="str">
        <f t="shared" si="7"/>
        <v>C</v>
      </c>
      <c r="R39" s="68" t="str">
        <f t="shared" si="10"/>
        <v>C</v>
      </c>
      <c r="S39" s="68" t="str">
        <f t="shared" si="10"/>
        <v>B</v>
      </c>
      <c r="T39" s="68" t="str">
        <f t="shared" si="10"/>
        <v>D</v>
      </c>
      <c r="U39" s="69" t="str">
        <f t="shared" si="9"/>
        <v>C</v>
      </c>
      <c r="X39" s="57"/>
      <c r="Y39" s="29"/>
      <c r="Z39" s="38"/>
      <c r="AA39" s="29"/>
      <c r="AB39" s="29"/>
      <c r="AC39" s="29"/>
      <c r="AD39" s="29"/>
      <c r="AE39" s="29"/>
      <c r="AF39" s="29"/>
      <c r="AG39" s="29"/>
      <c r="AH39" s="29"/>
      <c r="AI39" s="29"/>
      <c r="AJ39" s="29"/>
    </row>
    <row r="40" spans="1:36" s="28" customFormat="1" ht="15" customHeight="1">
      <c r="A40" s="9">
        <v>39</v>
      </c>
      <c r="B40" s="66" t="s">
        <v>62</v>
      </c>
      <c r="C40" s="11">
        <v>2005</v>
      </c>
      <c r="D40" s="67" t="s">
        <v>30</v>
      </c>
      <c r="E40" s="66">
        <v>197</v>
      </c>
      <c r="F40" s="66">
        <v>258</v>
      </c>
      <c r="G40" s="66">
        <v>334</v>
      </c>
      <c r="H40" s="66">
        <v>26.7</v>
      </c>
      <c r="I40" s="66">
        <v>270</v>
      </c>
      <c r="J40" s="68">
        <f t="shared" si="0"/>
        <v>32.400000000000006</v>
      </c>
      <c r="K40" s="68">
        <f t="shared" si="1"/>
        <v>36.3125</v>
      </c>
      <c r="L40" s="68">
        <f t="shared" si="2"/>
        <v>55.1</v>
      </c>
      <c r="M40" s="68">
        <f t="shared" si="3"/>
        <v>59.16</v>
      </c>
      <c r="N40" s="68">
        <f t="shared" si="4"/>
        <v>43.5</v>
      </c>
      <c r="O40" s="68">
        <f t="shared" si="5"/>
        <v>226.4725</v>
      </c>
      <c r="P40" s="68" t="str">
        <f t="shared" si="6"/>
        <v>B</v>
      </c>
      <c r="Q40" s="68" t="str">
        <f t="shared" si="7"/>
        <v>B</v>
      </c>
      <c r="R40" s="68" t="str">
        <f t="shared" si="10"/>
        <v>C</v>
      </c>
      <c r="S40" s="68" t="str">
        <f t="shared" si="10"/>
        <v>C</v>
      </c>
      <c r="T40" s="68" t="str">
        <f t="shared" si="10"/>
        <v>D</v>
      </c>
      <c r="U40" s="69" t="str">
        <f t="shared" si="9"/>
        <v>C</v>
      </c>
      <c r="X40" s="57"/>
      <c r="Y40" s="29"/>
      <c r="Z40" s="38"/>
      <c r="AA40" s="29"/>
      <c r="AB40" s="29"/>
      <c r="AC40" s="29"/>
      <c r="AD40" s="29"/>
      <c r="AE40" s="29"/>
      <c r="AF40" s="29"/>
      <c r="AG40" s="29"/>
      <c r="AH40" s="29"/>
      <c r="AI40" s="29"/>
      <c r="AJ40" s="29"/>
    </row>
    <row r="41" spans="1:36" s="28" customFormat="1" ht="15" customHeight="1">
      <c r="A41" s="9">
        <v>40</v>
      </c>
      <c r="B41" s="74" t="s">
        <v>63</v>
      </c>
      <c r="C41" s="11">
        <v>2008</v>
      </c>
      <c r="D41" s="67" t="s">
        <v>38</v>
      </c>
      <c r="E41" s="71">
        <v>193</v>
      </c>
      <c r="F41" s="71">
        <v>255</v>
      </c>
      <c r="G41" s="71">
        <v>336</v>
      </c>
      <c r="H41" s="71">
        <v>30</v>
      </c>
      <c r="I41" s="71">
        <v>264</v>
      </c>
      <c r="J41" s="68">
        <f t="shared" si="0"/>
        <v>21.6</v>
      </c>
      <c r="K41" s="68">
        <f t="shared" si="1"/>
        <v>30.087500000000002</v>
      </c>
      <c r="L41" s="68">
        <f t="shared" si="2"/>
        <v>60.9</v>
      </c>
      <c r="M41" s="68">
        <f t="shared" si="3"/>
        <v>78.3</v>
      </c>
      <c r="N41" s="68">
        <f t="shared" si="4"/>
        <v>34.799999999999997</v>
      </c>
      <c r="O41" s="68">
        <f t="shared" si="5"/>
        <v>225.6875</v>
      </c>
      <c r="P41" s="68" t="str">
        <f t="shared" si="6"/>
        <v>D</v>
      </c>
      <c r="Q41" s="68" t="str">
        <f t="shared" si="7"/>
        <v>D</v>
      </c>
      <c r="R41" s="68" t="str">
        <f t="shared" si="10"/>
        <v>B</v>
      </c>
      <c r="S41" s="68" t="str">
        <f t="shared" si="10"/>
        <v>B</v>
      </c>
      <c r="T41" s="68" t="str">
        <f t="shared" si="10"/>
        <v>D</v>
      </c>
      <c r="U41" s="69" t="str">
        <f t="shared" si="9"/>
        <v>C</v>
      </c>
      <c r="X41" s="57"/>
      <c r="Y41" s="29"/>
      <c r="Z41" s="38"/>
      <c r="AA41" s="29"/>
      <c r="AB41" s="29"/>
      <c r="AC41" s="29"/>
      <c r="AD41" s="29"/>
      <c r="AE41" s="29"/>
      <c r="AF41" s="29"/>
      <c r="AG41" s="29"/>
      <c r="AH41" s="29"/>
      <c r="AI41" s="29"/>
      <c r="AJ41" s="29"/>
    </row>
    <row r="42" spans="1:36" s="28" customFormat="1" ht="15" customHeight="1">
      <c r="A42" s="9">
        <v>41</v>
      </c>
      <c r="B42" s="74" t="s">
        <v>64</v>
      </c>
      <c r="C42" s="11">
        <v>2007</v>
      </c>
      <c r="D42" s="67" t="s">
        <v>18</v>
      </c>
      <c r="E42" s="71">
        <v>197</v>
      </c>
      <c r="F42" s="71">
        <v>260</v>
      </c>
      <c r="G42" s="71">
        <v>336</v>
      </c>
      <c r="H42" s="71">
        <v>21.9</v>
      </c>
      <c r="I42" s="71">
        <v>278</v>
      </c>
      <c r="J42" s="68">
        <f t="shared" si="0"/>
        <v>32.400000000000006</v>
      </c>
      <c r="K42" s="68">
        <f t="shared" si="1"/>
        <v>40.462500000000006</v>
      </c>
      <c r="L42" s="68">
        <f t="shared" si="2"/>
        <v>60.9</v>
      </c>
      <c r="M42" s="68">
        <f t="shared" si="3"/>
        <v>31.31999999999999</v>
      </c>
      <c r="N42" s="68">
        <f t="shared" si="4"/>
        <v>55.1</v>
      </c>
      <c r="O42" s="68">
        <f t="shared" si="5"/>
        <v>220.1825</v>
      </c>
      <c r="P42" s="68" t="str">
        <f t="shared" si="6"/>
        <v>B</v>
      </c>
      <c r="Q42" s="68" t="str">
        <f t="shared" si="7"/>
        <v>B</v>
      </c>
      <c r="R42" s="68" t="str">
        <f t="shared" si="10"/>
        <v>B</v>
      </c>
      <c r="S42" s="68" t="str">
        <f t="shared" si="10"/>
        <v>D</v>
      </c>
      <c r="T42" s="68" t="str">
        <f t="shared" si="10"/>
        <v>C</v>
      </c>
      <c r="U42" s="69" t="str">
        <f t="shared" si="9"/>
        <v>C</v>
      </c>
      <c r="X42" s="57"/>
      <c r="Y42" s="29"/>
      <c r="Z42" s="38"/>
      <c r="AA42" s="29"/>
      <c r="AB42" s="29"/>
      <c r="AC42" s="29"/>
      <c r="AD42" s="29"/>
      <c r="AE42" s="29"/>
      <c r="AF42" s="29"/>
      <c r="AG42" s="29"/>
      <c r="AH42" s="29"/>
      <c r="AI42" s="29"/>
      <c r="AJ42" s="29"/>
    </row>
    <row r="43" spans="1:36" s="28" customFormat="1" ht="15" customHeight="1">
      <c r="A43" s="9">
        <v>42</v>
      </c>
      <c r="B43" s="66" t="s">
        <v>65</v>
      </c>
      <c r="C43" s="11">
        <v>2006</v>
      </c>
      <c r="D43" s="67" t="s">
        <v>23</v>
      </c>
      <c r="E43" s="71">
        <v>189</v>
      </c>
      <c r="F43" s="71">
        <v>246</v>
      </c>
      <c r="G43" s="71">
        <v>334</v>
      </c>
      <c r="H43" s="71">
        <v>28.8</v>
      </c>
      <c r="I43" s="71">
        <v>289</v>
      </c>
      <c r="J43" s="68">
        <f t="shared" si="0"/>
        <v>10.8</v>
      </c>
      <c r="K43" s="68">
        <f t="shared" si="1"/>
        <v>11.412500000000001</v>
      </c>
      <c r="L43" s="68">
        <f t="shared" si="2"/>
        <v>55.1</v>
      </c>
      <c r="M43" s="68">
        <f t="shared" si="3"/>
        <v>71.34</v>
      </c>
      <c r="N43" s="68">
        <f t="shared" si="4"/>
        <v>71.05</v>
      </c>
      <c r="O43" s="68">
        <f t="shared" si="5"/>
        <v>219.70249999999999</v>
      </c>
      <c r="P43" s="68" t="str">
        <f t="shared" si="6"/>
        <v>D</v>
      </c>
      <c r="Q43" s="68" t="str">
        <f t="shared" si="7"/>
        <v>D</v>
      </c>
      <c r="R43" s="68" t="str">
        <f t="shared" si="10"/>
        <v>C</v>
      </c>
      <c r="S43" s="68" t="str">
        <f t="shared" si="10"/>
        <v>B</v>
      </c>
      <c r="T43" s="68" t="str">
        <f t="shared" si="10"/>
        <v>B</v>
      </c>
      <c r="U43" s="69" t="str">
        <f t="shared" si="9"/>
        <v>C</v>
      </c>
      <c r="X43" s="57"/>
      <c r="Y43" s="29"/>
      <c r="Z43" s="38"/>
      <c r="AA43" s="29"/>
      <c r="AB43" s="29"/>
      <c r="AC43" s="29"/>
      <c r="AD43" s="29"/>
      <c r="AE43" s="29"/>
      <c r="AF43" s="29"/>
      <c r="AG43" s="29"/>
      <c r="AH43" s="29"/>
      <c r="AI43" s="29"/>
      <c r="AJ43" s="29"/>
    </row>
    <row r="44" spans="1:36" s="28" customFormat="1" ht="15" customHeight="1">
      <c r="A44" s="9">
        <v>43</v>
      </c>
      <c r="B44" s="66" t="s">
        <v>66</v>
      </c>
      <c r="C44" s="11">
        <v>2005</v>
      </c>
      <c r="D44" s="67" t="s">
        <v>30</v>
      </c>
      <c r="E44" s="66">
        <v>193</v>
      </c>
      <c r="F44" s="66">
        <v>248</v>
      </c>
      <c r="G44" s="66">
        <v>332</v>
      </c>
      <c r="H44" s="66">
        <v>28.5</v>
      </c>
      <c r="I44" s="66">
        <v>283</v>
      </c>
      <c r="J44" s="68">
        <f t="shared" si="0"/>
        <v>21.6</v>
      </c>
      <c r="K44" s="68">
        <f t="shared" si="1"/>
        <v>15.562500000000002</v>
      </c>
      <c r="L44" s="68">
        <f t="shared" si="2"/>
        <v>49.3</v>
      </c>
      <c r="M44" s="68">
        <f t="shared" si="3"/>
        <v>69.599999999999994</v>
      </c>
      <c r="N44" s="68">
        <f t="shared" si="4"/>
        <v>62.35</v>
      </c>
      <c r="O44" s="68">
        <f t="shared" si="5"/>
        <v>218.41249999999999</v>
      </c>
      <c r="P44" s="68" t="str">
        <f t="shared" si="6"/>
        <v>D</v>
      </c>
      <c r="Q44" s="68" t="str">
        <f t="shared" si="7"/>
        <v>D</v>
      </c>
      <c r="R44" s="68" t="str">
        <f t="shared" si="10"/>
        <v>D</v>
      </c>
      <c r="S44" s="68" t="str">
        <f t="shared" si="10"/>
        <v>B</v>
      </c>
      <c r="T44" s="68" t="str">
        <f t="shared" si="10"/>
        <v>B</v>
      </c>
      <c r="U44" s="69" t="str">
        <f t="shared" si="9"/>
        <v>C</v>
      </c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</row>
    <row r="45" spans="1:36" s="28" customFormat="1" ht="15" customHeight="1">
      <c r="A45" s="9">
        <v>44</v>
      </c>
      <c r="B45" s="66" t="s">
        <v>67</v>
      </c>
      <c r="C45" s="11">
        <v>2007</v>
      </c>
      <c r="D45" s="67" t="s">
        <v>68</v>
      </c>
      <c r="E45" s="71">
        <v>192</v>
      </c>
      <c r="F45" s="71">
        <v>254</v>
      </c>
      <c r="G45" s="71">
        <v>342</v>
      </c>
      <c r="H45" s="71">
        <v>21</v>
      </c>
      <c r="I45" s="71">
        <v>285</v>
      </c>
      <c r="J45" s="68">
        <f t="shared" si="0"/>
        <v>18.900000000000002</v>
      </c>
      <c r="K45" s="68">
        <f t="shared" si="1"/>
        <v>28.012500000000003</v>
      </c>
      <c r="L45" s="68">
        <f t="shared" si="2"/>
        <v>78.3</v>
      </c>
      <c r="M45" s="68">
        <f t="shared" si="3"/>
        <v>26.099999999999998</v>
      </c>
      <c r="N45" s="68">
        <f t="shared" si="4"/>
        <v>65.25</v>
      </c>
      <c r="O45" s="68">
        <f t="shared" si="5"/>
        <v>216.5625</v>
      </c>
      <c r="P45" s="68" t="str">
        <f t="shared" si="6"/>
        <v>D</v>
      </c>
      <c r="Q45" s="68" t="str">
        <f t="shared" si="7"/>
        <v>D</v>
      </c>
      <c r="R45" s="68" t="str">
        <f t="shared" si="10"/>
        <v>B</v>
      </c>
      <c r="S45" s="68" t="str">
        <f t="shared" si="10"/>
        <v>D</v>
      </c>
      <c r="T45" s="68" t="str">
        <f t="shared" si="10"/>
        <v>B</v>
      </c>
      <c r="U45" s="69" t="str">
        <f t="shared" si="9"/>
        <v>C</v>
      </c>
      <c r="X45" s="56"/>
      <c r="Y45" s="29"/>
      <c r="Z45" s="38"/>
      <c r="AA45" s="29"/>
      <c r="AB45" s="29"/>
      <c r="AC45" s="29"/>
      <c r="AD45" s="29"/>
      <c r="AE45" s="29"/>
      <c r="AF45" s="29"/>
      <c r="AG45" s="29"/>
      <c r="AH45" s="29"/>
      <c r="AI45" s="29"/>
      <c r="AJ45" s="29"/>
    </row>
    <row r="46" spans="1:36" s="28" customFormat="1" ht="15" customHeight="1">
      <c r="A46" s="9">
        <v>45</v>
      </c>
      <c r="B46" s="72" t="s">
        <v>69</v>
      </c>
      <c r="C46" s="11">
        <v>2004</v>
      </c>
      <c r="D46" s="67" t="s">
        <v>8</v>
      </c>
      <c r="E46" s="72">
        <v>194</v>
      </c>
      <c r="F46" s="72">
        <v>255</v>
      </c>
      <c r="G46" s="72">
        <v>332</v>
      </c>
      <c r="H46" s="72">
        <v>28.6</v>
      </c>
      <c r="I46" s="72">
        <v>269</v>
      </c>
      <c r="J46" s="68">
        <f t="shared" si="0"/>
        <v>24.3</v>
      </c>
      <c r="K46" s="68">
        <f t="shared" si="1"/>
        <v>30.087500000000002</v>
      </c>
      <c r="L46" s="68">
        <f t="shared" si="2"/>
        <v>49.3</v>
      </c>
      <c r="M46" s="68">
        <f t="shared" si="3"/>
        <v>70.180000000000007</v>
      </c>
      <c r="N46" s="68">
        <f t="shared" si="4"/>
        <v>42.05</v>
      </c>
      <c r="O46" s="68">
        <f t="shared" si="5"/>
        <v>215.91750000000002</v>
      </c>
      <c r="P46" s="68" t="str">
        <f t="shared" si="6"/>
        <v>D</v>
      </c>
      <c r="Q46" s="68" t="str">
        <f t="shared" si="7"/>
        <v>D</v>
      </c>
      <c r="R46" s="68" t="str">
        <f t="shared" si="10"/>
        <v>D</v>
      </c>
      <c r="S46" s="68" t="str">
        <f t="shared" si="10"/>
        <v>B</v>
      </c>
      <c r="T46" s="68" t="str">
        <f t="shared" si="10"/>
        <v>D</v>
      </c>
      <c r="U46" s="69" t="str">
        <f t="shared" si="9"/>
        <v>C</v>
      </c>
      <c r="X46" s="57"/>
      <c r="Y46" s="29"/>
      <c r="Z46" s="38"/>
      <c r="AA46" s="29"/>
      <c r="AB46" s="29"/>
      <c r="AC46" s="29"/>
      <c r="AD46" s="29"/>
      <c r="AE46" s="29"/>
      <c r="AF46" s="29"/>
      <c r="AG46" s="29"/>
      <c r="AH46" s="29"/>
      <c r="AI46" s="29"/>
      <c r="AJ46" s="29"/>
    </row>
    <row r="47" spans="1:36" s="28" customFormat="1" ht="15" customHeight="1">
      <c r="A47" s="9">
        <v>46</v>
      </c>
      <c r="B47" s="66" t="s">
        <v>70</v>
      </c>
      <c r="C47" s="11">
        <v>2006</v>
      </c>
      <c r="D47" s="67" t="s">
        <v>45</v>
      </c>
      <c r="E47" s="66">
        <v>193</v>
      </c>
      <c r="F47" s="66">
        <v>255</v>
      </c>
      <c r="G47" s="66">
        <v>342</v>
      </c>
      <c r="H47" s="66">
        <v>24.3</v>
      </c>
      <c r="I47" s="66">
        <v>268</v>
      </c>
      <c r="J47" s="68">
        <f t="shared" si="0"/>
        <v>21.6</v>
      </c>
      <c r="K47" s="68">
        <f t="shared" si="1"/>
        <v>30.087500000000002</v>
      </c>
      <c r="L47" s="68">
        <f t="shared" si="2"/>
        <v>78.3</v>
      </c>
      <c r="M47" s="68">
        <f t="shared" si="3"/>
        <v>45.24</v>
      </c>
      <c r="N47" s="68">
        <f t="shared" si="4"/>
        <v>40.6</v>
      </c>
      <c r="O47" s="68">
        <f t="shared" si="5"/>
        <v>215.82750000000001</v>
      </c>
      <c r="P47" s="68" t="str">
        <f t="shared" si="6"/>
        <v>D</v>
      </c>
      <c r="Q47" s="68" t="str">
        <f t="shared" si="7"/>
        <v>D</v>
      </c>
      <c r="R47" s="68" t="str">
        <f t="shared" si="10"/>
        <v>B</v>
      </c>
      <c r="S47" s="68" t="str">
        <f t="shared" si="10"/>
        <v>D</v>
      </c>
      <c r="T47" s="68" t="str">
        <f t="shared" si="10"/>
        <v>D</v>
      </c>
      <c r="U47" s="69" t="str">
        <f t="shared" si="9"/>
        <v>C</v>
      </c>
      <c r="X47" s="57"/>
      <c r="Y47" s="50"/>
      <c r="Z47" s="38"/>
      <c r="AA47" s="29"/>
      <c r="AB47" s="29"/>
      <c r="AC47" s="29"/>
      <c r="AD47" s="29"/>
      <c r="AE47" s="29"/>
      <c r="AF47" s="29"/>
      <c r="AG47" s="29"/>
      <c r="AH47" s="29"/>
      <c r="AI47" s="29"/>
      <c r="AJ47" s="29"/>
    </row>
    <row r="48" spans="1:36" s="28" customFormat="1" ht="15" customHeight="1">
      <c r="A48" s="9">
        <v>47</v>
      </c>
      <c r="B48" s="66" t="s">
        <v>71</v>
      </c>
      <c r="C48" s="11">
        <v>2007</v>
      </c>
      <c r="D48" s="67" t="s">
        <v>28</v>
      </c>
      <c r="E48" s="71">
        <v>193</v>
      </c>
      <c r="F48" s="71">
        <v>256</v>
      </c>
      <c r="G48" s="71">
        <v>334</v>
      </c>
      <c r="H48" s="71">
        <v>29.4</v>
      </c>
      <c r="I48" s="71">
        <v>262</v>
      </c>
      <c r="J48" s="68">
        <f t="shared" si="0"/>
        <v>21.6</v>
      </c>
      <c r="K48" s="68">
        <f t="shared" si="1"/>
        <v>32.162500000000001</v>
      </c>
      <c r="L48" s="68">
        <f t="shared" si="2"/>
        <v>55.1</v>
      </c>
      <c r="M48" s="68">
        <f t="shared" si="3"/>
        <v>74.819999999999993</v>
      </c>
      <c r="N48" s="68">
        <f t="shared" si="4"/>
        <v>31.9</v>
      </c>
      <c r="O48" s="68">
        <f t="shared" si="5"/>
        <v>215.58250000000001</v>
      </c>
      <c r="P48" s="68" t="str">
        <f t="shared" si="6"/>
        <v>D</v>
      </c>
      <c r="Q48" s="68" t="str">
        <f t="shared" si="7"/>
        <v>D</v>
      </c>
      <c r="R48" s="68" t="str">
        <f t="shared" si="10"/>
        <v>C</v>
      </c>
      <c r="S48" s="68" t="str">
        <f t="shared" si="10"/>
        <v>B</v>
      </c>
      <c r="T48" s="68" t="str">
        <f t="shared" si="10"/>
        <v>D</v>
      </c>
      <c r="U48" s="69" t="str">
        <f t="shared" si="9"/>
        <v>C</v>
      </c>
      <c r="X48" s="57"/>
      <c r="Y48" s="50"/>
      <c r="Z48" s="38"/>
      <c r="AA48" s="29"/>
      <c r="AB48" s="29"/>
      <c r="AC48" s="29"/>
      <c r="AD48" s="29"/>
      <c r="AE48" s="29"/>
      <c r="AF48" s="29"/>
      <c r="AG48" s="29"/>
      <c r="AH48" s="29"/>
      <c r="AI48" s="29"/>
      <c r="AJ48" s="29"/>
    </row>
    <row r="49" spans="1:37" s="28" customFormat="1" ht="15" customHeight="1">
      <c r="A49" s="9">
        <v>48</v>
      </c>
      <c r="B49" s="74" t="s">
        <v>72</v>
      </c>
      <c r="C49" s="11">
        <v>2007</v>
      </c>
      <c r="D49" s="67" t="s">
        <v>18</v>
      </c>
      <c r="E49" s="71">
        <v>196</v>
      </c>
      <c r="F49" s="71">
        <v>255</v>
      </c>
      <c r="G49" s="71">
        <v>332</v>
      </c>
      <c r="H49" s="71">
        <v>28.3</v>
      </c>
      <c r="I49" s="71">
        <v>266</v>
      </c>
      <c r="J49" s="68">
        <f t="shared" si="0"/>
        <v>29.700000000000003</v>
      </c>
      <c r="K49" s="68">
        <f t="shared" si="1"/>
        <v>30.087500000000002</v>
      </c>
      <c r="L49" s="68">
        <f t="shared" si="2"/>
        <v>49.3</v>
      </c>
      <c r="M49" s="68">
        <f t="shared" si="3"/>
        <v>68.44</v>
      </c>
      <c r="N49" s="68">
        <f t="shared" si="4"/>
        <v>37.699999999999996</v>
      </c>
      <c r="O49" s="68">
        <f t="shared" si="5"/>
        <v>215.22749999999999</v>
      </c>
      <c r="P49" s="68" t="str">
        <f t="shared" si="6"/>
        <v>C</v>
      </c>
      <c r="Q49" s="68" t="str">
        <f t="shared" si="7"/>
        <v>C</v>
      </c>
      <c r="R49" s="68" t="str">
        <f t="shared" si="10"/>
        <v>D</v>
      </c>
      <c r="S49" s="68" t="str">
        <f t="shared" si="10"/>
        <v>B</v>
      </c>
      <c r="T49" s="68" t="str">
        <f t="shared" si="10"/>
        <v>D</v>
      </c>
      <c r="U49" s="69" t="str">
        <f t="shared" si="9"/>
        <v>C</v>
      </c>
      <c r="X49" s="57"/>
      <c r="Y49" s="29"/>
      <c r="Z49" s="38"/>
      <c r="AA49" s="29"/>
      <c r="AB49" s="29"/>
      <c r="AC49" s="29"/>
      <c r="AD49" s="29"/>
      <c r="AE49" s="29"/>
      <c r="AF49" s="29"/>
      <c r="AG49" s="29"/>
      <c r="AH49" s="29"/>
      <c r="AI49" s="29"/>
      <c r="AJ49" s="29"/>
    </row>
    <row r="50" spans="1:37" s="28" customFormat="1" ht="15" customHeight="1">
      <c r="A50" s="9">
        <v>49</v>
      </c>
      <c r="B50" s="75" t="s">
        <v>73</v>
      </c>
      <c r="C50" s="11">
        <v>2007</v>
      </c>
      <c r="D50" s="67" t="s">
        <v>38</v>
      </c>
      <c r="E50" s="76">
        <v>191</v>
      </c>
      <c r="F50" s="76">
        <v>253</v>
      </c>
      <c r="G50" s="76">
        <v>332</v>
      </c>
      <c r="H50" s="77">
        <v>27.4</v>
      </c>
      <c r="I50" s="77">
        <v>281</v>
      </c>
      <c r="J50" s="68">
        <f t="shared" si="0"/>
        <v>16.200000000000003</v>
      </c>
      <c r="K50" s="68">
        <f t="shared" si="1"/>
        <v>25.937500000000004</v>
      </c>
      <c r="L50" s="68">
        <f t="shared" si="2"/>
        <v>49.3</v>
      </c>
      <c r="M50" s="68">
        <f t="shared" si="3"/>
        <v>63.219999999999992</v>
      </c>
      <c r="N50" s="68">
        <f t="shared" si="4"/>
        <v>59.449999999999996</v>
      </c>
      <c r="O50" s="68">
        <f t="shared" si="5"/>
        <v>214.10749999999999</v>
      </c>
      <c r="P50" s="68" t="str">
        <f t="shared" si="6"/>
        <v>D</v>
      </c>
      <c r="Q50" s="68" t="str">
        <f t="shared" si="7"/>
        <v>D</v>
      </c>
      <c r="R50" s="68" t="str">
        <f t="shared" si="10"/>
        <v>D</v>
      </c>
      <c r="S50" s="68" t="str">
        <f t="shared" si="10"/>
        <v>B</v>
      </c>
      <c r="T50" s="68" t="str">
        <f t="shared" si="10"/>
        <v>C</v>
      </c>
      <c r="U50" s="69" t="str">
        <f t="shared" si="9"/>
        <v>C</v>
      </c>
      <c r="X50" s="57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</row>
    <row r="51" spans="1:37" s="28" customFormat="1" ht="15" customHeight="1">
      <c r="A51" s="9">
        <v>50</v>
      </c>
      <c r="B51" s="78" t="s">
        <v>74</v>
      </c>
      <c r="C51" s="11">
        <v>2006</v>
      </c>
      <c r="D51" s="70" t="s">
        <v>75</v>
      </c>
      <c r="E51" s="72">
        <v>191</v>
      </c>
      <c r="F51" s="72">
        <v>252</v>
      </c>
      <c r="G51" s="72">
        <v>334</v>
      </c>
      <c r="H51" s="72">
        <v>28</v>
      </c>
      <c r="I51" s="72">
        <v>276</v>
      </c>
      <c r="J51" s="68">
        <f t="shared" si="0"/>
        <v>16.200000000000003</v>
      </c>
      <c r="K51" s="68">
        <f t="shared" si="1"/>
        <v>23.862500000000001</v>
      </c>
      <c r="L51" s="68">
        <f t="shared" si="2"/>
        <v>55.1</v>
      </c>
      <c r="M51" s="68">
        <f t="shared" si="3"/>
        <v>66.7</v>
      </c>
      <c r="N51" s="68">
        <f t="shared" si="4"/>
        <v>52.199999999999996</v>
      </c>
      <c r="O51" s="68">
        <f t="shared" si="5"/>
        <v>214.0625</v>
      </c>
      <c r="P51" s="68" t="str">
        <f t="shared" si="6"/>
        <v>D</v>
      </c>
      <c r="Q51" s="68" t="str">
        <f t="shared" si="7"/>
        <v>D</v>
      </c>
      <c r="R51" s="68" t="str">
        <f t="shared" si="10"/>
        <v>C</v>
      </c>
      <c r="S51" s="68" t="str">
        <f t="shared" si="10"/>
        <v>B</v>
      </c>
      <c r="T51" s="68" t="str">
        <f t="shared" si="10"/>
        <v>C</v>
      </c>
      <c r="U51" s="69" t="str">
        <f t="shared" si="9"/>
        <v>C</v>
      </c>
      <c r="X51" s="57"/>
      <c r="Y51" s="29"/>
      <c r="Z51" s="38"/>
      <c r="AA51" s="29"/>
      <c r="AB51" s="29"/>
      <c r="AC51" s="29"/>
      <c r="AD51" s="29"/>
      <c r="AE51" s="29"/>
      <c r="AF51" s="29"/>
      <c r="AG51" s="29"/>
      <c r="AH51" s="29"/>
      <c r="AI51" s="29"/>
      <c r="AJ51" s="29"/>
    </row>
    <row r="52" spans="1:37" s="28" customFormat="1" ht="15" customHeight="1">
      <c r="A52" s="9">
        <v>51</v>
      </c>
      <c r="B52" s="66" t="s">
        <v>76</v>
      </c>
      <c r="C52" s="11">
        <v>2005</v>
      </c>
      <c r="D52" s="67" t="s">
        <v>30</v>
      </c>
      <c r="E52" s="66">
        <v>195</v>
      </c>
      <c r="F52" s="66">
        <v>255</v>
      </c>
      <c r="G52" s="66">
        <v>336</v>
      </c>
      <c r="H52" s="66">
        <v>23.5</v>
      </c>
      <c r="I52" s="66">
        <v>278</v>
      </c>
      <c r="J52" s="68">
        <f t="shared" si="0"/>
        <v>27</v>
      </c>
      <c r="K52" s="68">
        <f t="shared" si="1"/>
        <v>30.087500000000002</v>
      </c>
      <c r="L52" s="68">
        <f t="shared" si="2"/>
        <v>60.9</v>
      </c>
      <c r="M52" s="68">
        <f t="shared" si="3"/>
        <v>40.6</v>
      </c>
      <c r="N52" s="68">
        <f t="shared" si="4"/>
        <v>55.1</v>
      </c>
      <c r="O52" s="68">
        <f t="shared" si="5"/>
        <v>213.6875</v>
      </c>
      <c r="P52" s="68" t="str">
        <f t="shared" si="6"/>
        <v>C</v>
      </c>
      <c r="Q52" s="68" t="str">
        <f t="shared" si="7"/>
        <v>C</v>
      </c>
      <c r="R52" s="68" t="str">
        <f t="shared" si="10"/>
        <v>B</v>
      </c>
      <c r="S52" s="68" t="str">
        <f t="shared" si="10"/>
        <v>D</v>
      </c>
      <c r="T52" s="68" t="str">
        <f t="shared" si="10"/>
        <v>C</v>
      </c>
      <c r="U52" s="69" t="str">
        <f t="shared" si="9"/>
        <v>C</v>
      </c>
      <c r="X52" s="57"/>
      <c r="Y52" s="50"/>
      <c r="Z52" s="38"/>
      <c r="AA52" s="29"/>
      <c r="AB52" s="29"/>
      <c r="AC52" s="29"/>
      <c r="AD52" s="29"/>
      <c r="AE52" s="29"/>
      <c r="AF52" s="29"/>
      <c r="AG52" s="29"/>
      <c r="AH52" s="29"/>
      <c r="AI52" s="29"/>
      <c r="AJ52" s="29"/>
    </row>
    <row r="53" spans="1:37" s="28" customFormat="1" ht="15" customHeight="1">
      <c r="A53" s="9">
        <v>52</v>
      </c>
      <c r="B53" s="66" t="s">
        <v>77</v>
      </c>
      <c r="C53" s="11">
        <v>2007</v>
      </c>
      <c r="D53" s="67" t="s">
        <v>49</v>
      </c>
      <c r="E53" s="66">
        <v>193</v>
      </c>
      <c r="F53" s="66">
        <v>257</v>
      </c>
      <c r="G53" s="66">
        <v>332</v>
      </c>
      <c r="H53" s="66">
        <v>24.2</v>
      </c>
      <c r="I53" s="66">
        <v>284</v>
      </c>
      <c r="J53" s="68">
        <f t="shared" si="0"/>
        <v>21.6</v>
      </c>
      <c r="K53" s="68">
        <f t="shared" si="1"/>
        <v>34.237500000000004</v>
      </c>
      <c r="L53" s="68">
        <f t="shared" si="2"/>
        <v>49.3</v>
      </c>
      <c r="M53" s="68">
        <f t="shared" si="3"/>
        <v>44.66</v>
      </c>
      <c r="N53" s="68">
        <f t="shared" si="4"/>
        <v>63.8</v>
      </c>
      <c r="O53" s="68">
        <f t="shared" si="5"/>
        <v>213.59750000000003</v>
      </c>
      <c r="P53" s="68" t="str">
        <f t="shared" si="6"/>
        <v>D</v>
      </c>
      <c r="Q53" s="68" t="str">
        <f t="shared" si="7"/>
        <v>D</v>
      </c>
      <c r="R53" s="68" t="str">
        <f t="shared" si="10"/>
        <v>D</v>
      </c>
      <c r="S53" s="68" t="str">
        <f t="shared" si="10"/>
        <v>D</v>
      </c>
      <c r="T53" s="68" t="str">
        <f t="shared" si="10"/>
        <v>B</v>
      </c>
      <c r="U53" s="69" t="str">
        <f t="shared" si="9"/>
        <v>C</v>
      </c>
      <c r="X53" s="57"/>
      <c r="Y53" s="50"/>
      <c r="Z53" s="38"/>
      <c r="AA53" s="29"/>
      <c r="AB53" s="29"/>
      <c r="AC53" s="29"/>
      <c r="AD53" s="29"/>
      <c r="AE53" s="29"/>
      <c r="AF53" s="29"/>
      <c r="AG53" s="29"/>
      <c r="AH53" s="29"/>
      <c r="AI53" s="29"/>
      <c r="AJ53" s="29"/>
    </row>
    <row r="54" spans="1:37" s="28" customFormat="1" ht="15" customHeight="1">
      <c r="A54" s="9">
        <v>53</v>
      </c>
      <c r="B54" s="66" t="s">
        <v>78</v>
      </c>
      <c r="C54" s="11">
        <v>2006</v>
      </c>
      <c r="D54" s="67" t="s">
        <v>38</v>
      </c>
      <c r="E54" s="76">
        <v>192</v>
      </c>
      <c r="F54" s="76">
        <v>250</v>
      </c>
      <c r="G54" s="76">
        <v>332</v>
      </c>
      <c r="H54" s="76">
        <v>32.5</v>
      </c>
      <c r="I54" s="76">
        <v>262</v>
      </c>
      <c r="J54" s="68">
        <f t="shared" si="0"/>
        <v>18.900000000000002</v>
      </c>
      <c r="K54" s="68">
        <f t="shared" si="1"/>
        <v>19.712500000000002</v>
      </c>
      <c r="L54" s="68">
        <f t="shared" si="2"/>
        <v>49.3</v>
      </c>
      <c r="M54" s="68">
        <f t="shared" si="3"/>
        <v>92.8</v>
      </c>
      <c r="N54" s="68">
        <f t="shared" si="4"/>
        <v>31.9</v>
      </c>
      <c r="O54" s="68">
        <f t="shared" si="5"/>
        <v>212.61249999999998</v>
      </c>
      <c r="P54" s="68" t="str">
        <f t="shared" si="6"/>
        <v>D</v>
      </c>
      <c r="Q54" s="68" t="str">
        <f t="shared" si="7"/>
        <v>D</v>
      </c>
      <c r="R54" s="68" t="str">
        <f t="shared" si="10"/>
        <v>D</v>
      </c>
      <c r="S54" s="68" t="str">
        <f t="shared" si="10"/>
        <v>A</v>
      </c>
      <c r="T54" s="68" t="str">
        <f t="shared" si="10"/>
        <v>D</v>
      </c>
      <c r="U54" s="69" t="str">
        <f t="shared" si="9"/>
        <v>C</v>
      </c>
      <c r="X54" s="57"/>
      <c r="Y54" s="50"/>
      <c r="Z54" s="38"/>
      <c r="AA54" s="29"/>
      <c r="AB54" s="29"/>
      <c r="AC54" s="29"/>
      <c r="AD54" s="29"/>
      <c r="AE54" s="29"/>
      <c r="AF54" s="29"/>
      <c r="AG54" s="29"/>
      <c r="AH54" s="29"/>
      <c r="AI54" s="29"/>
      <c r="AJ54" s="29"/>
    </row>
    <row r="55" spans="1:37" s="28" customFormat="1" ht="15" customHeight="1">
      <c r="A55" s="9">
        <v>54</v>
      </c>
      <c r="B55" s="74" t="s">
        <v>79</v>
      </c>
      <c r="C55" s="11">
        <v>2004</v>
      </c>
      <c r="D55" s="70" t="s">
        <v>75</v>
      </c>
      <c r="E55" s="71">
        <v>195</v>
      </c>
      <c r="F55" s="71">
        <v>254</v>
      </c>
      <c r="G55" s="71">
        <v>330</v>
      </c>
      <c r="H55" s="71">
        <v>25.8</v>
      </c>
      <c r="I55" s="71">
        <v>281</v>
      </c>
      <c r="J55" s="68">
        <f t="shared" si="0"/>
        <v>27</v>
      </c>
      <c r="K55" s="68">
        <f t="shared" si="1"/>
        <v>28.012500000000003</v>
      </c>
      <c r="L55" s="68">
        <f t="shared" si="2"/>
        <v>43.5</v>
      </c>
      <c r="M55" s="68">
        <f t="shared" si="3"/>
        <v>53.940000000000005</v>
      </c>
      <c r="N55" s="68">
        <f t="shared" si="4"/>
        <v>59.449999999999996</v>
      </c>
      <c r="O55" s="68">
        <f t="shared" si="5"/>
        <v>211.9025</v>
      </c>
      <c r="P55" s="68" t="str">
        <f t="shared" si="6"/>
        <v>C</v>
      </c>
      <c r="Q55" s="68" t="str">
        <f t="shared" si="7"/>
        <v>C</v>
      </c>
      <c r="R55" s="68" t="str">
        <f t="shared" si="10"/>
        <v>D</v>
      </c>
      <c r="S55" s="68" t="str">
        <f t="shared" si="10"/>
        <v>C</v>
      </c>
      <c r="T55" s="68" t="str">
        <f t="shared" si="10"/>
        <v>C</v>
      </c>
      <c r="U55" s="69" t="str">
        <f t="shared" si="9"/>
        <v>C</v>
      </c>
      <c r="X55" s="57"/>
      <c r="Y55" s="50"/>
      <c r="Z55" s="38"/>
      <c r="AA55" s="29"/>
      <c r="AB55" s="29"/>
      <c r="AC55" s="29"/>
      <c r="AD55" s="29"/>
      <c r="AE55" s="29"/>
      <c r="AF55" s="29"/>
      <c r="AG55" s="29"/>
      <c r="AH55" s="29"/>
      <c r="AI55" s="29"/>
      <c r="AJ55" s="29"/>
    </row>
    <row r="56" spans="1:37" s="28" customFormat="1" ht="15" customHeight="1">
      <c r="A56" s="9">
        <v>55</v>
      </c>
      <c r="B56" s="66" t="s">
        <v>80</v>
      </c>
      <c r="C56" s="11">
        <v>2008</v>
      </c>
      <c r="D56" s="67" t="s">
        <v>45</v>
      </c>
      <c r="E56" s="66">
        <v>201</v>
      </c>
      <c r="F56" s="66">
        <v>262</v>
      </c>
      <c r="G56" s="66">
        <v>334</v>
      </c>
      <c r="H56" s="66">
        <v>24.5</v>
      </c>
      <c r="I56" s="66">
        <v>254</v>
      </c>
      <c r="J56" s="68">
        <f t="shared" si="0"/>
        <v>43.2</v>
      </c>
      <c r="K56" s="68">
        <f t="shared" si="1"/>
        <v>44.612500000000004</v>
      </c>
      <c r="L56" s="68">
        <f t="shared" si="2"/>
        <v>55.1</v>
      </c>
      <c r="M56" s="68">
        <f t="shared" si="3"/>
        <v>46.4</v>
      </c>
      <c r="N56" s="68">
        <f t="shared" si="4"/>
        <v>20.3</v>
      </c>
      <c r="O56" s="68">
        <f t="shared" si="5"/>
        <v>209.61250000000001</v>
      </c>
      <c r="P56" s="68" t="str">
        <f t="shared" si="6"/>
        <v>A</v>
      </c>
      <c r="Q56" s="68" t="str">
        <f t="shared" si="7"/>
        <v>A</v>
      </c>
      <c r="R56" s="68" t="str">
        <f t="shared" si="10"/>
        <v>C</v>
      </c>
      <c r="S56" s="68" t="str">
        <f t="shared" si="10"/>
        <v>D</v>
      </c>
      <c r="T56" s="68" t="str">
        <f t="shared" si="10"/>
        <v>D</v>
      </c>
      <c r="U56" s="69" t="str">
        <f t="shared" si="9"/>
        <v>C</v>
      </c>
      <c r="X56" s="57"/>
      <c r="Y56" s="50"/>
      <c r="Z56" s="38"/>
      <c r="AA56" s="29"/>
      <c r="AB56" s="29"/>
      <c r="AC56" s="29"/>
      <c r="AD56" s="29"/>
      <c r="AE56" s="29"/>
      <c r="AF56" s="29"/>
      <c r="AG56" s="29"/>
      <c r="AH56" s="29"/>
      <c r="AI56" s="29"/>
      <c r="AJ56" s="29"/>
    </row>
    <row r="57" spans="1:37" s="28" customFormat="1" ht="15" customHeight="1">
      <c r="A57" s="9">
        <v>56</v>
      </c>
      <c r="B57" s="75" t="s">
        <v>81</v>
      </c>
      <c r="C57" s="11">
        <v>2007</v>
      </c>
      <c r="D57" s="67" t="s">
        <v>82</v>
      </c>
      <c r="E57" s="66">
        <v>193</v>
      </c>
      <c r="F57" s="66">
        <v>253</v>
      </c>
      <c r="G57" s="66">
        <v>332</v>
      </c>
      <c r="H57" s="66">
        <v>23.5</v>
      </c>
      <c r="I57" s="66">
        <v>287</v>
      </c>
      <c r="J57" s="68">
        <f t="shared" si="0"/>
        <v>21.6</v>
      </c>
      <c r="K57" s="68">
        <f t="shared" si="1"/>
        <v>25.937500000000004</v>
      </c>
      <c r="L57" s="68">
        <f t="shared" si="2"/>
        <v>49.3</v>
      </c>
      <c r="M57" s="68">
        <f t="shared" si="3"/>
        <v>40.6</v>
      </c>
      <c r="N57" s="68">
        <f t="shared" si="4"/>
        <v>68.149999999999991</v>
      </c>
      <c r="O57" s="68">
        <f t="shared" si="5"/>
        <v>205.58749999999998</v>
      </c>
      <c r="P57" s="68" t="str">
        <f t="shared" si="6"/>
        <v>D</v>
      </c>
      <c r="Q57" s="68" t="str">
        <f t="shared" si="7"/>
        <v>D</v>
      </c>
      <c r="R57" s="68" t="str">
        <f t="shared" si="10"/>
        <v>D</v>
      </c>
      <c r="S57" s="68" t="str">
        <f t="shared" si="10"/>
        <v>D</v>
      </c>
      <c r="T57" s="68" t="str">
        <f t="shared" si="10"/>
        <v>B</v>
      </c>
      <c r="U57" s="69" t="str">
        <f t="shared" si="9"/>
        <v>C</v>
      </c>
      <c r="X57" s="57"/>
      <c r="Y57" s="50"/>
      <c r="Z57" s="38"/>
      <c r="AA57" s="29"/>
      <c r="AB57" s="29"/>
      <c r="AC57" s="29"/>
      <c r="AD57" s="29"/>
      <c r="AE57" s="29"/>
      <c r="AF57" s="29"/>
      <c r="AG57" s="29"/>
      <c r="AH57" s="29"/>
      <c r="AI57" s="29"/>
      <c r="AJ57" s="29"/>
    </row>
    <row r="58" spans="1:37" s="28" customFormat="1" ht="15" customHeight="1">
      <c r="A58" s="9">
        <v>57</v>
      </c>
      <c r="B58" s="66" t="s">
        <v>83</v>
      </c>
      <c r="C58" s="11">
        <v>2006</v>
      </c>
      <c r="D58" s="67" t="s">
        <v>8</v>
      </c>
      <c r="E58" s="66">
        <v>192</v>
      </c>
      <c r="F58" s="66">
        <v>245</v>
      </c>
      <c r="G58" s="66">
        <v>336</v>
      </c>
      <c r="H58" s="66">
        <v>25.6</v>
      </c>
      <c r="I58" s="66">
        <v>283</v>
      </c>
      <c r="J58" s="68">
        <f t="shared" si="0"/>
        <v>18.900000000000002</v>
      </c>
      <c r="K58" s="68">
        <f t="shared" si="1"/>
        <v>9.3375000000000004</v>
      </c>
      <c r="L58" s="68">
        <f t="shared" si="2"/>
        <v>60.9</v>
      </c>
      <c r="M58" s="68">
        <f t="shared" si="3"/>
        <v>52.780000000000008</v>
      </c>
      <c r="N58" s="68">
        <f t="shared" si="4"/>
        <v>62.35</v>
      </c>
      <c r="O58" s="68">
        <f t="shared" si="5"/>
        <v>204.26750000000001</v>
      </c>
      <c r="P58" s="68" t="str">
        <f t="shared" si="6"/>
        <v>D</v>
      </c>
      <c r="Q58" s="68" t="str">
        <f t="shared" si="7"/>
        <v>D</v>
      </c>
      <c r="R58" s="68" t="str">
        <f t="shared" si="10"/>
        <v>B</v>
      </c>
      <c r="S58" s="68" t="str">
        <f t="shared" si="10"/>
        <v>C</v>
      </c>
      <c r="T58" s="68" t="str">
        <f t="shared" si="10"/>
        <v>B</v>
      </c>
      <c r="U58" s="69" t="str">
        <f t="shared" si="9"/>
        <v>C</v>
      </c>
      <c r="X58" s="57"/>
      <c r="Y58" s="50"/>
      <c r="Z58" s="38"/>
      <c r="AA58" s="29"/>
      <c r="AB58" s="29"/>
      <c r="AC58" s="29"/>
      <c r="AD58" s="29"/>
      <c r="AE58" s="29"/>
      <c r="AF58" s="29"/>
      <c r="AG58" s="29"/>
      <c r="AH58" s="29"/>
      <c r="AI58" s="29"/>
      <c r="AJ58" s="29"/>
    </row>
    <row r="59" spans="1:37" s="28" customFormat="1" ht="15" customHeight="1">
      <c r="A59" s="9">
        <v>58</v>
      </c>
      <c r="B59" s="66" t="s">
        <v>84</v>
      </c>
      <c r="C59" s="11">
        <v>2004</v>
      </c>
      <c r="D59" s="70" t="s">
        <v>14</v>
      </c>
      <c r="E59" s="71">
        <v>195</v>
      </c>
      <c r="F59" s="71">
        <v>252</v>
      </c>
      <c r="G59" s="71">
        <v>330</v>
      </c>
      <c r="H59" s="71">
        <v>24.8</v>
      </c>
      <c r="I59" s="71">
        <v>282</v>
      </c>
      <c r="J59" s="68">
        <f t="shared" si="0"/>
        <v>27</v>
      </c>
      <c r="K59" s="68">
        <f t="shared" si="1"/>
        <v>23.862500000000001</v>
      </c>
      <c r="L59" s="68">
        <f t="shared" si="2"/>
        <v>43.5</v>
      </c>
      <c r="M59" s="68">
        <f t="shared" si="3"/>
        <v>48.14</v>
      </c>
      <c r="N59" s="68">
        <f t="shared" si="4"/>
        <v>60.9</v>
      </c>
      <c r="O59" s="68">
        <f t="shared" si="5"/>
        <v>203.4025</v>
      </c>
      <c r="P59" s="68" t="str">
        <f t="shared" si="6"/>
        <v>C</v>
      </c>
      <c r="Q59" s="68" t="str">
        <f t="shared" si="7"/>
        <v>C</v>
      </c>
      <c r="R59" s="68" t="str">
        <f t="shared" si="10"/>
        <v>D</v>
      </c>
      <c r="S59" s="68" t="str">
        <f t="shared" si="10"/>
        <v>D</v>
      </c>
      <c r="T59" s="68" t="str">
        <f t="shared" si="10"/>
        <v>B</v>
      </c>
      <c r="U59" s="69" t="str">
        <f t="shared" si="9"/>
        <v>C</v>
      </c>
      <c r="X59" s="57"/>
      <c r="Y59" s="50"/>
      <c r="Z59" s="38"/>
      <c r="AA59" s="29"/>
      <c r="AB59" s="29"/>
      <c r="AC59" s="29"/>
      <c r="AD59" s="29"/>
      <c r="AE59" s="29"/>
      <c r="AF59" s="29"/>
      <c r="AG59" s="29"/>
      <c r="AH59" s="29"/>
      <c r="AI59" s="29"/>
      <c r="AJ59" s="29"/>
    </row>
    <row r="60" spans="1:37" s="28" customFormat="1" ht="15" customHeight="1">
      <c r="A60" s="9">
        <v>59</v>
      </c>
      <c r="B60" s="66" t="s">
        <v>85</v>
      </c>
      <c r="C60" s="11">
        <v>2006</v>
      </c>
      <c r="D60" s="70" t="s">
        <v>75</v>
      </c>
      <c r="E60" s="71">
        <v>188</v>
      </c>
      <c r="F60" s="71">
        <v>244</v>
      </c>
      <c r="G60" s="71">
        <v>330</v>
      </c>
      <c r="H60" s="71">
        <v>30.1</v>
      </c>
      <c r="I60" s="71">
        <v>285</v>
      </c>
      <c r="J60" s="68">
        <f t="shared" si="0"/>
        <v>8.1000000000000014</v>
      </c>
      <c r="K60" s="68">
        <f t="shared" si="1"/>
        <v>7.2625000000000011</v>
      </c>
      <c r="L60" s="68">
        <f t="shared" si="2"/>
        <v>43.5</v>
      </c>
      <c r="M60" s="68">
        <f t="shared" si="3"/>
        <v>78.88000000000001</v>
      </c>
      <c r="N60" s="68">
        <f t="shared" si="4"/>
        <v>65.25</v>
      </c>
      <c r="O60" s="68">
        <f t="shared" si="5"/>
        <v>202.99250000000001</v>
      </c>
      <c r="P60" s="68" t="str">
        <f t="shared" si="6"/>
        <v>D</v>
      </c>
      <c r="Q60" s="68" t="str">
        <f t="shared" si="7"/>
        <v>D</v>
      </c>
      <c r="R60" s="68" t="str">
        <f t="shared" si="10"/>
        <v>D</v>
      </c>
      <c r="S60" s="68" t="str">
        <f t="shared" si="10"/>
        <v>B</v>
      </c>
      <c r="T60" s="68" t="str">
        <f t="shared" si="10"/>
        <v>B</v>
      </c>
      <c r="U60" s="69" t="str">
        <f t="shared" si="9"/>
        <v>C</v>
      </c>
      <c r="X60" s="57"/>
      <c r="Y60" s="29"/>
      <c r="Z60" s="38"/>
      <c r="AA60" s="29"/>
      <c r="AB60" s="29"/>
      <c r="AC60" s="29"/>
      <c r="AD60" s="29"/>
      <c r="AE60" s="29"/>
      <c r="AF60" s="29"/>
      <c r="AG60" s="29"/>
      <c r="AH60" s="29"/>
      <c r="AI60" s="29"/>
      <c r="AJ60" s="29"/>
    </row>
    <row r="61" spans="1:37" s="28" customFormat="1" ht="15" customHeight="1">
      <c r="A61" s="9">
        <v>60</v>
      </c>
      <c r="B61" s="66" t="s">
        <v>86</v>
      </c>
      <c r="C61" s="11">
        <v>2007</v>
      </c>
      <c r="D61" s="70" t="s">
        <v>57</v>
      </c>
      <c r="E61" s="76">
        <v>199</v>
      </c>
      <c r="F61" s="76">
        <v>266</v>
      </c>
      <c r="G61" s="79">
        <v>330</v>
      </c>
      <c r="H61" s="77">
        <v>22.1</v>
      </c>
      <c r="I61" s="77">
        <v>265</v>
      </c>
      <c r="J61" s="68">
        <f t="shared" si="0"/>
        <v>37.800000000000004</v>
      </c>
      <c r="K61" s="68">
        <f t="shared" si="1"/>
        <v>52.912500000000001</v>
      </c>
      <c r="L61" s="68">
        <f t="shared" si="2"/>
        <v>43.5</v>
      </c>
      <c r="M61" s="68">
        <f t="shared" si="3"/>
        <v>32.480000000000004</v>
      </c>
      <c r="N61" s="68">
        <f t="shared" si="4"/>
        <v>36.25</v>
      </c>
      <c r="O61" s="68">
        <f t="shared" si="5"/>
        <v>202.9425</v>
      </c>
      <c r="P61" s="68" t="str">
        <f t="shared" si="6"/>
        <v>B</v>
      </c>
      <c r="Q61" s="68" t="str">
        <f t="shared" si="7"/>
        <v>B</v>
      </c>
      <c r="R61" s="68" t="str">
        <f t="shared" si="10"/>
        <v>D</v>
      </c>
      <c r="S61" s="68" t="str">
        <f t="shared" si="10"/>
        <v>D</v>
      </c>
      <c r="T61" s="68" t="str">
        <f t="shared" si="10"/>
        <v>D</v>
      </c>
      <c r="U61" s="69" t="str">
        <f t="shared" si="9"/>
        <v>C</v>
      </c>
      <c r="X61" s="57"/>
      <c r="Y61" s="29"/>
      <c r="Z61" s="38"/>
      <c r="AA61" s="29"/>
      <c r="AB61" s="29"/>
      <c r="AC61" s="29"/>
      <c r="AD61" s="29"/>
      <c r="AE61" s="29"/>
      <c r="AF61" s="29"/>
      <c r="AG61" s="29"/>
      <c r="AH61" s="29"/>
      <c r="AI61" s="29"/>
      <c r="AJ61" s="29"/>
    </row>
    <row r="62" spans="1:37" s="28" customFormat="1" ht="15" customHeight="1">
      <c r="A62" s="9">
        <v>61</v>
      </c>
      <c r="B62" s="66" t="s">
        <v>87</v>
      </c>
      <c r="C62" s="11">
        <v>2008</v>
      </c>
      <c r="D62" s="70" t="s">
        <v>88</v>
      </c>
      <c r="E62" s="71">
        <v>199</v>
      </c>
      <c r="F62" s="71">
        <v>263</v>
      </c>
      <c r="G62" s="71">
        <v>332</v>
      </c>
      <c r="H62" s="71">
        <v>23.3</v>
      </c>
      <c r="I62" s="71">
        <v>260</v>
      </c>
      <c r="J62" s="68">
        <f t="shared" si="0"/>
        <v>37.800000000000004</v>
      </c>
      <c r="K62" s="68">
        <f t="shared" si="1"/>
        <v>46.687500000000007</v>
      </c>
      <c r="L62" s="68">
        <f t="shared" si="2"/>
        <v>49.3</v>
      </c>
      <c r="M62" s="68">
        <f t="shared" si="3"/>
        <v>39.440000000000005</v>
      </c>
      <c r="N62" s="68">
        <f t="shared" si="4"/>
        <v>29</v>
      </c>
      <c r="O62" s="68">
        <f t="shared" si="5"/>
        <v>202.22750000000002</v>
      </c>
      <c r="P62" s="68" t="str">
        <f t="shared" si="6"/>
        <v>B</v>
      </c>
      <c r="Q62" s="68" t="str">
        <f t="shared" si="7"/>
        <v>B</v>
      </c>
      <c r="R62" s="68" t="str">
        <f t="shared" si="10"/>
        <v>D</v>
      </c>
      <c r="S62" s="68" t="str">
        <f t="shared" si="10"/>
        <v>D</v>
      </c>
      <c r="T62" s="68" t="str">
        <f t="shared" si="10"/>
        <v>D</v>
      </c>
      <c r="U62" s="69" t="str">
        <f t="shared" si="9"/>
        <v>C</v>
      </c>
      <c r="V62" s="80"/>
      <c r="X62" s="57"/>
      <c r="Y62" s="50"/>
      <c r="Z62" s="38"/>
      <c r="AA62" s="29"/>
      <c r="AB62" s="29"/>
      <c r="AC62" s="29"/>
      <c r="AD62" s="29"/>
      <c r="AE62" s="29"/>
      <c r="AF62" s="29"/>
      <c r="AG62" s="29"/>
      <c r="AH62" s="29"/>
      <c r="AI62" s="29"/>
      <c r="AJ62" s="29"/>
    </row>
    <row r="63" spans="1:37" s="28" customFormat="1" ht="15" customHeight="1">
      <c r="A63" s="9">
        <v>62</v>
      </c>
      <c r="B63" s="74" t="s">
        <v>89</v>
      </c>
      <c r="C63" s="11">
        <v>2009</v>
      </c>
      <c r="D63" s="67" t="s">
        <v>45</v>
      </c>
      <c r="E63" s="66">
        <v>197</v>
      </c>
      <c r="F63" s="66">
        <v>259</v>
      </c>
      <c r="G63" s="66">
        <v>334</v>
      </c>
      <c r="H63" s="66">
        <v>26.9</v>
      </c>
      <c r="I63" s="66">
        <v>251</v>
      </c>
      <c r="J63" s="68">
        <f t="shared" si="0"/>
        <v>32.400000000000006</v>
      </c>
      <c r="K63" s="68">
        <f t="shared" si="1"/>
        <v>38.387500000000003</v>
      </c>
      <c r="L63" s="68">
        <f t="shared" si="2"/>
        <v>55.1</v>
      </c>
      <c r="M63" s="68">
        <f t="shared" si="3"/>
        <v>60.319999999999993</v>
      </c>
      <c r="N63" s="68">
        <f t="shared" si="4"/>
        <v>15.95</v>
      </c>
      <c r="O63" s="68">
        <f t="shared" si="5"/>
        <v>202.1575</v>
      </c>
      <c r="P63" s="68" t="str">
        <f t="shared" si="6"/>
        <v>B</v>
      </c>
      <c r="Q63" s="68" t="str">
        <f t="shared" si="7"/>
        <v>B</v>
      </c>
      <c r="R63" s="68" t="str">
        <f t="shared" si="10"/>
        <v>C</v>
      </c>
      <c r="S63" s="68" t="str">
        <f t="shared" si="10"/>
        <v>B</v>
      </c>
      <c r="T63" s="68" t="str">
        <f t="shared" si="10"/>
        <v>D</v>
      </c>
      <c r="U63" s="69" t="str">
        <f t="shared" si="9"/>
        <v>C</v>
      </c>
      <c r="V63" s="80"/>
      <c r="X63" s="57"/>
      <c r="Y63" s="29"/>
      <c r="Z63" s="38"/>
      <c r="AA63" s="29"/>
      <c r="AB63" s="29"/>
      <c r="AC63" s="29"/>
      <c r="AD63" s="29"/>
      <c r="AE63" s="29"/>
      <c r="AF63" s="29"/>
      <c r="AG63" s="29"/>
      <c r="AH63" s="29"/>
      <c r="AI63" s="29"/>
      <c r="AJ63" s="29"/>
    </row>
    <row r="64" spans="1:37" s="28" customFormat="1" ht="15" customHeight="1">
      <c r="A64" s="9">
        <v>63</v>
      </c>
      <c r="B64" s="81" t="s">
        <v>90</v>
      </c>
      <c r="C64" s="11">
        <v>2007</v>
      </c>
      <c r="D64" s="82" t="s">
        <v>57</v>
      </c>
      <c r="E64" s="83">
        <v>195</v>
      </c>
      <c r="F64" s="83">
        <v>258</v>
      </c>
      <c r="G64" s="83">
        <v>330</v>
      </c>
      <c r="H64" s="83">
        <v>26.3</v>
      </c>
      <c r="I64" s="83">
        <v>265</v>
      </c>
      <c r="J64" s="84">
        <f t="shared" si="0"/>
        <v>27</v>
      </c>
      <c r="K64" s="84">
        <f t="shared" si="1"/>
        <v>36.3125</v>
      </c>
      <c r="L64" s="84">
        <f t="shared" si="2"/>
        <v>43.5</v>
      </c>
      <c r="M64" s="84">
        <f t="shared" si="3"/>
        <v>56.84</v>
      </c>
      <c r="N64" s="84">
        <f t="shared" si="4"/>
        <v>36.25</v>
      </c>
      <c r="O64" s="84">
        <f t="shared" si="5"/>
        <v>199.9025</v>
      </c>
      <c r="P64" s="84" t="str">
        <f t="shared" si="6"/>
        <v>C</v>
      </c>
      <c r="Q64" s="84" t="str">
        <f t="shared" si="7"/>
        <v>C</v>
      </c>
      <c r="R64" s="84" t="str">
        <f t="shared" si="10"/>
        <v>D</v>
      </c>
      <c r="S64" s="84" t="str">
        <f t="shared" si="10"/>
        <v>C</v>
      </c>
      <c r="T64" s="84" t="str">
        <f t="shared" si="10"/>
        <v>D</v>
      </c>
      <c r="U64" s="85" t="str">
        <f t="shared" si="9"/>
        <v>D</v>
      </c>
      <c r="V64" s="80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86"/>
    </row>
    <row r="65" spans="1:37" s="28" customFormat="1" ht="15" customHeight="1">
      <c r="A65" s="9">
        <v>64</v>
      </c>
      <c r="B65" s="81" t="s">
        <v>91</v>
      </c>
      <c r="C65" s="11">
        <v>2007</v>
      </c>
      <c r="D65" s="87" t="s">
        <v>21</v>
      </c>
      <c r="E65" s="81">
        <v>188</v>
      </c>
      <c r="F65" s="81">
        <v>240</v>
      </c>
      <c r="G65" s="81">
        <v>338</v>
      </c>
      <c r="H65" s="81">
        <v>24.8</v>
      </c>
      <c r="I65" s="81">
        <v>290</v>
      </c>
      <c r="J65" s="84">
        <f t="shared" si="0"/>
        <v>8.1000000000000014</v>
      </c>
      <c r="K65" s="84">
        <f t="shared" si="1"/>
        <v>0</v>
      </c>
      <c r="L65" s="84">
        <f t="shared" si="2"/>
        <v>66.7</v>
      </c>
      <c r="M65" s="84">
        <f t="shared" si="3"/>
        <v>48.14</v>
      </c>
      <c r="N65" s="84">
        <f t="shared" si="4"/>
        <v>72.5</v>
      </c>
      <c r="O65" s="84">
        <f t="shared" si="5"/>
        <v>195.44</v>
      </c>
      <c r="P65" s="84" t="str">
        <f t="shared" si="6"/>
        <v>D</v>
      </c>
      <c r="Q65" s="84" t="str">
        <f t="shared" si="7"/>
        <v>D</v>
      </c>
      <c r="R65" s="84" t="str">
        <f t="shared" si="10"/>
        <v>B</v>
      </c>
      <c r="S65" s="84" t="str">
        <f t="shared" si="10"/>
        <v>D</v>
      </c>
      <c r="T65" s="84" t="str">
        <f t="shared" si="10"/>
        <v>B</v>
      </c>
      <c r="U65" s="85" t="str">
        <f t="shared" si="9"/>
        <v>D</v>
      </c>
      <c r="V65" s="80"/>
      <c r="X65" s="56"/>
      <c r="Y65" s="50"/>
      <c r="Z65" s="38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88"/>
    </row>
    <row r="66" spans="1:37" s="28" customFormat="1" ht="15" customHeight="1">
      <c r="A66" s="9">
        <v>65</v>
      </c>
      <c r="B66" s="81" t="s">
        <v>92</v>
      </c>
      <c r="C66" s="11">
        <v>2007</v>
      </c>
      <c r="D66" s="87" t="s">
        <v>30</v>
      </c>
      <c r="E66" s="81">
        <v>186</v>
      </c>
      <c r="F66" s="81">
        <v>247</v>
      </c>
      <c r="G66" s="81">
        <v>330</v>
      </c>
      <c r="H66" s="81">
        <v>25.3</v>
      </c>
      <c r="I66" s="81">
        <v>298</v>
      </c>
      <c r="J66" s="84">
        <f t="shared" ref="J66:J129" si="11">MAX(0,(E66-185)*5.4)*0.5</f>
        <v>2.7</v>
      </c>
      <c r="K66" s="84">
        <f t="shared" ref="K66:K129" si="12">MAX(0,(F66-240.5)*4.15)*0.5</f>
        <v>13.487500000000001</v>
      </c>
      <c r="L66" s="84">
        <f t="shared" ref="L66:L129" si="13">MAX(0,(G66-315)*2.9)</f>
        <v>43.5</v>
      </c>
      <c r="M66" s="84">
        <f t="shared" ref="M66:M129" si="14">MAX(0,(H66-16.5)*5.8)</f>
        <v>51.04</v>
      </c>
      <c r="N66" s="84">
        <f t="shared" ref="N66:N129" si="15">MAX(0,(I66-240)*1.45)</f>
        <v>84.1</v>
      </c>
      <c r="O66" s="84">
        <f t="shared" ref="O66:O129" si="16">SUM(J66:N66)</f>
        <v>194.82749999999999</v>
      </c>
      <c r="P66" s="84" t="str">
        <f t="shared" ref="P66:P129" si="17">IF(J66&gt;=80/2,"A",IF(J66&gt;=60/2,"B",IF(J66&gt;=50/2,"C","D")))</f>
        <v>D</v>
      </c>
      <c r="Q66" s="84" t="str">
        <f t="shared" ref="Q66:Q129" si="18">IF(J66&gt;=80/2,"A",IF(J66&gt;=60/2,"B",IF(J66&gt;=50/2,"C","D")))</f>
        <v>D</v>
      </c>
      <c r="R66" s="84" t="str">
        <f t="shared" si="10"/>
        <v>D</v>
      </c>
      <c r="S66" s="84" t="str">
        <f t="shared" si="10"/>
        <v>C</v>
      </c>
      <c r="T66" s="84" t="str">
        <f t="shared" si="10"/>
        <v>A</v>
      </c>
      <c r="U66" s="85" t="str">
        <f t="shared" si="9"/>
        <v>D</v>
      </c>
      <c r="V66" s="80"/>
      <c r="X66" s="57"/>
      <c r="Y66" s="50"/>
      <c r="Z66" s="38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88"/>
    </row>
    <row r="67" spans="1:37" s="28" customFormat="1" ht="15" customHeight="1">
      <c r="A67" s="9">
        <v>66</v>
      </c>
      <c r="B67" s="81" t="s">
        <v>93</v>
      </c>
      <c r="C67" s="11">
        <v>2005</v>
      </c>
      <c r="D67" s="87" t="s">
        <v>21</v>
      </c>
      <c r="E67" s="81">
        <v>192</v>
      </c>
      <c r="F67" s="81">
        <v>255</v>
      </c>
      <c r="G67" s="81">
        <v>330</v>
      </c>
      <c r="H67" s="81">
        <v>27.9</v>
      </c>
      <c r="I67" s="81">
        <v>264</v>
      </c>
      <c r="J67" s="84">
        <f t="shared" si="11"/>
        <v>18.900000000000002</v>
      </c>
      <c r="K67" s="84">
        <f t="shared" si="12"/>
        <v>30.087500000000002</v>
      </c>
      <c r="L67" s="84">
        <f t="shared" si="13"/>
        <v>43.5</v>
      </c>
      <c r="M67" s="84">
        <f t="shared" si="14"/>
        <v>66.11999999999999</v>
      </c>
      <c r="N67" s="84">
        <f t="shared" si="15"/>
        <v>34.799999999999997</v>
      </c>
      <c r="O67" s="84">
        <f t="shared" si="16"/>
        <v>193.40750000000003</v>
      </c>
      <c r="P67" s="84" t="str">
        <f t="shared" si="17"/>
        <v>D</v>
      </c>
      <c r="Q67" s="84" t="str">
        <f t="shared" si="18"/>
        <v>D</v>
      </c>
      <c r="R67" s="84" t="str">
        <f t="shared" si="10"/>
        <v>D</v>
      </c>
      <c r="S67" s="84" t="str">
        <f t="shared" si="10"/>
        <v>B</v>
      </c>
      <c r="T67" s="84" t="str">
        <f t="shared" si="10"/>
        <v>D</v>
      </c>
      <c r="U67" s="85" t="str">
        <f t="shared" ref="U67:U105" si="19">IF(O67&gt;=290,"A",IF(O67&gt;=240,"B",IF(O67&gt;=200,"C","D")))</f>
        <v>D</v>
      </c>
      <c r="V67" s="80"/>
      <c r="X67" s="57"/>
      <c r="Y67" s="89"/>
      <c r="Z67" s="90"/>
      <c r="AA67" s="91"/>
      <c r="AB67" s="91"/>
      <c r="AC67" s="91"/>
      <c r="AD67" s="91"/>
      <c r="AE67" s="91"/>
      <c r="AF67" s="91"/>
      <c r="AG67" s="91"/>
      <c r="AH67" s="92"/>
      <c r="AI67" s="92"/>
      <c r="AJ67" s="92"/>
      <c r="AK67" s="92"/>
    </row>
    <row r="68" spans="1:37" s="28" customFormat="1" ht="15" customHeight="1">
      <c r="A68" s="9">
        <v>67</v>
      </c>
      <c r="B68" s="93" t="s">
        <v>94</v>
      </c>
      <c r="C68" s="11">
        <v>2007</v>
      </c>
      <c r="D68" s="87" t="s">
        <v>68</v>
      </c>
      <c r="E68" s="83">
        <v>195</v>
      </c>
      <c r="F68" s="83">
        <v>257</v>
      </c>
      <c r="G68" s="83">
        <v>334</v>
      </c>
      <c r="H68" s="83">
        <v>21.3</v>
      </c>
      <c r="I68" s="83">
        <v>273</v>
      </c>
      <c r="J68" s="84">
        <f t="shared" si="11"/>
        <v>27</v>
      </c>
      <c r="K68" s="84">
        <f t="shared" si="12"/>
        <v>34.237500000000004</v>
      </c>
      <c r="L68" s="84">
        <f t="shared" si="13"/>
        <v>55.1</v>
      </c>
      <c r="M68" s="84">
        <f t="shared" si="14"/>
        <v>27.840000000000003</v>
      </c>
      <c r="N68" s="84">
        <f t="shared" si="15"/>
        <v>47.85</v>
      </c>
      <c r="O68" s="84">
        <f t="shared" si="16"/>
        <v>192.0275</v>
      </c>
      <c r="P68" s="84" t="str">
        <f t="shared" si="17"/>
        <v>C</v>
      </c>
      <c r="Q68" s="84" t="str">
        <f t="shared" si="18"/>
        <v>C</v>
      </c>
      <c r="R68" s="84" t="str">
        <f t="shared" ref="R68:T131" si="20">IF(L68&gt;=80,"A",IF(L68&gt;=60,"B",IF(L68&gt;=50,"C","D")))</f>
        <v>C</v>
      </c>
      <c r="S68" s="84" t="str">
        <f t="shared" si="20"/>
        <v>D</v>
      </c>
      <c r="T68" s="84" t="str">
        <f t="shared" si="20"/>
        <v>D</v>
      </c>
      <c r="U68" s="85" t="str">
        <f t="shared" si="19"/>
        <v>D</v>
      </c>
      <c r="V68" s="80"/>
      <c r="X68" s="57"/>
      <c r="Y68" s="29"/>
      <c r="Z68" s="38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88"/>
    </row>
    <row r="69" spans="1:37" s="28" customFormat="1" ht="15" customHeight="1">
      <c r="A69" s="9">
        <v>68</v>
      </c>
      <c r="B69" s="93" t="s">
        <v>95</v>
      </c>
      <c r="C69" s="11">
        <v>2005</v>
      </c>
      <c r="D69" s="87" t="s">
        <v>18</v>
      </c>
      <c r="E69" s="83">
        <v>192</v>
      </c>
      <c r="F69" s="83">
        <v>252</v>
      </c>
      <c r="G69" s="83">
        <v>332</v>
      </c>
      <c r="H69" s="83">
        <v>22.7</v>
      </c>
      <c r="I69" s="83">
        <v>284</v>
      </c>
      <c r="J69" s="84">
        <f t="shared" si="11"/>
        <v>18.900000000000002</v>
      </c>
      <c r="K69" s="84">
        <f t="shared" si="12"/>
        <v>23.862500000000001</v>
      </c>
      <c r="L69" s="84">
        <f t="shared" si="13"/>
        <v>49.3</v>
      </c>
      <c r="M69" s="84">
        <f t="shared" si="14"/>
        <v>35.959999999999994</v>
      </c>
      <c r="N69" s="84">
        <f t="shared" si="15"/>
        <v>63.8</v>
      </c>
      <c r="O69" s="84">
        <f t="shared" si="16"/>
        <v>191.82249999999999</v>
      </c>
      <c r="P69" s="84" t="str">
        <f t="shared" si="17"/>
        <v>D</v>
      </c>
      <c r="Q69" s="84" t="str">
        <f t="shared" si="18"/>
        <v>D</v>
      </c>
      <c r="R69" s="84" t="str">
        <f t="shared" si="20"/>
        <v>D</v>
      </c>
      <c r="S69" s="84" t="str">
        <f t="shared" si="20"/>
        <v>D</v>
      </c>
      <c r="T69" s="84" t="str">
        <f t="shared" si="20"/>
        <v>B</v>
      </c>
      <c r="U69" s="85" t="str">
        <f t="shared" si="19"/>
        <v>D</v>
      </c>
      <c r="V69" s="80"/>
      <c r="X69" s="57"/>
      <c r="Y69" s="19"/>
      <c r="Z69" s="94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</row>
    <row r="70" spans="1:37" s="28" customFormat="1" ht="15" customHeight="1">
      <c r="A70" s="9">
        <v>69</v>
      </c>
      <c r="B70" s="81" t="s">
        <v>96</v>
      </c>
      <c r="C70" s="11">
        <v>2009</v>
      </c>
      <c r="D70" s="87" t="s">
        <v>30</v>
      </c>
      <c r="E70" s="81">
        <v>197</v>
      </c>
      <c r="F70" s="81">
        <v>259</v>
      </c>
      <c r="G70" s="81">
        <v>332</v>
      </c>
      <c r="H70" s="81">
        <v>23.8</v>
      </c>
      <c r="I70" s="81">
        <v>260</v>
      </c>
      <c r="J70" s="84">
        <f t="shared" si="11"/>
        <v>32.400000000000006</v>
      </c>
      <c r="K70" s="84">
        <f t="shared" si="12"/>
        <v>38.387500000000003</v>
      </c>
      <c r="L70" s="84">
        <f t="shared" si="13"/>
        <v>49.3</v>
      </c>
      <c r="M70" s="84">
        <f t="shared" si="14"/>
        <v>42.34</v>
      </c>
      <c r="N70" s="84">
        <f t="shared" si="15"/>
        <v>29</v>
      </c>
      <c r="O70" s="84">
        <f t="shared" si="16"/>
        <v>191.42750000000001</v>
      </c>
      <c r="P70" s="84" t="str">
        <f t="shared" si="17"/>
        <v>B</v>
      </c>
      <c r="Q70" s="84" t="str">
        <f t="shared" si="18"/>
        <v>B</v>
      </c>
      <c r="R70" s="84" t="str">
        <f t="shared" si="20"/>
        <v>D</v>
      </c>
      <c r="S70" s="84" t="str">
        <f t="shared" si="20"/>
        <v>D</v>
      </c>
      <c r="T70" s="84" t="str">
        <f t="shared" si="20"/>
        <v>D</v>
      </c>
      <c r="U70" s="85" t="str">
        <f t="shared" si="19"/>
        <v>D</v>
      </c>
      <c r="V70" s="80"/>
      <c r="X70" s="57"/>
      <c r="Y70" s="19"/>
      <c r="Z70" s="94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</row>
    <row r="71" spans="1:37" s="28" customFormat="1" ht="15" customHeight="1">
      <c r="A71" s="9">
        <v>70</v>
      </c>
      <c r="B71" s="81" t="s">
        <v>97</v>
      </c>
      <c r="C71" s="11">
        <v>2006</v>
      </c>
      <c r="D71" s="87" t="s">
        <v>68</v>
      </c>
      <c r="E71" s="83">
        <v>203</v>
      </c>
      <c r="F71" s="83">
        <v>265</v>
      </c>
      <c r="G71" s="83">
        <v>332</v>
      </c>
      <c r="H71" s="83">
        <v>18</v>
      </c>
      <c r="I71" s="83">
        <v>262</v>
      </c>
      <c r="J71" s="84">
        <f t="shared" si="11"/>
        <v>48.6</v>
      </c>
      <c r="K71" s="84">
        <f t="shared" si="12"/>
        <v>50.837500000000006</v>
      </c>
      <c r="L71" s="84">
        <f t="shared" si="13"/>
        <v>49.3</v>
      </c>
      <c r="M71" s="84">
        <f t="shared" si="14"/>
        <v>8.6999999999999993</v>
      </c>
      <c r="N71" s="84">
        <f t="shared" si="15"/>
        <v>31.9</v>
      </c>
      <c r="O71" s="84">
        <f t="shared" si="16"/>
        <v>189.33750000000001</v>
      </c>
      <c r="P71" s="84" t="str">
        <f t="shared" si="17"/>
        <v>A</v>
      </c>
      <c r="Q71" s="84" t="str">
        <f t="shared" si="18"/>
        <v>A</v>
      </c>
      <c r="R71" s="84" t="str">
        <f t="shared" si="20"/>
        <v>D</v>
      </c>
      <c r="S71" s="84" t="str">
        <f t="shared" si="20"/>
        <v>D</v>
      </c>
      <c r="T71" s="84" t="str">
        <f t="shared" si="20"/>
        <v>D</v>
      </c>
      <c r="U71" s="85" t="str">
        <f t="shared" si="19"/>
        <v>D</v>
      </c>
      <c r="V71" s="80"/>
      <c r="X71" s="57"/>
      <c r="Y71" s="29"/>
      <c r="Z71" s="38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88"/>
    </row>
    <row r="72" spans="1:37" s="28" customFormat="1" ht="15" customHeight="1">
      <c r="A72" s="9">
        <v>71</v>
      </c>
      <c r="B72" s="81" t="s">
        <v>98</v>
      </c>
      <c r="C72" s="11">
        <v>2006</v>
      </c>
      <c r="D72" s="87" t="s">
        <v>16</v>
      </c>
      <c r="E72" s="81">
        <v>195</v>
      </c>
      <c r="F72" s="81">
        <v>258</v>
      </c>
      <c r="G72" s="81">
        <v>326</v>
      </c>
      <c r="H72" s="81">
        <v>23.1</v>
      </c>
      <c r="I72" s="81">
        <v>277</v>
      </c>
      <c r="J72" s="84">
        <f t="shared" si="11"/>
        <v>27</v>
      </c>
      <c r="K72" s="84">
        <f t="shared" si="12"/>
        <v>36.3125</v>
      </c>
      <c r="L72" s="84">
        <f t="shared" si="13"/>
        <v>31.9</v>
      </c>
      <c r="M72" s="84">
        <f t="shared" si="14"/>
        <v>38.280000000000008</v>
      </c>
      <c r="N72" s="84">
        <f t="shared" si="15"/>
        <v>53.65</v>
      </c>
      <c r="O72" s="84">
        <f t="shared" si="16"/>
        <v>187.14250000000001</v>
      </c>
      <c r="P72" s="84" t="str">
        <f t="shared" si="17"/>
        <v>C</v>
      </c>
      <c r="Q72" s="84" t="str">
        <f t="shared" si="18"/>
        <v>C</v>
      </c>
      <c r="R72" s="84" t="str">
        <f t="shared" si="20"/>
        <v>D</v>
      </c>
      <c r="S72" s="84" t="str">
        <f t="shared" si="20"/>
        <v>D</v>
      </c>
      <c r="T72" s="84" t="str">
        <f t="shared" si="20"/>
        <v>C</v>
      </c>
      <c r="U72" s="85" t="str">
        <f t="shared" si="19"/>
        <v>D</v>
      </c>
      <c r="V72" s="80"/>
      <c r="X72" s="57"/>
      <c r="Y72" s="29"/>
      <c r="Z72" s="38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88"/>
    </row>
    <row r="73" spans="1:37" s="28" customFormat="1" ht="15" customHeight="1">
      <c r="A73" s="9">
        <v>72</v>
      </c>
      <c r="B73" s="81" t="s">
        <v>98</v>
      </c>
      <c r="C73" s="11">
        <v>2006</v>
      </c>
      <c r="D73" s="87" t="s">
        <v>16</v>
      </c>
      <c r="E73" s="81">
        <v>195</v>
      </c>
      <c r="F73" s="81">
        <v>258</v>
      </c>
      <c r="G73" s="81">
        <v>326</v>
      </c>
      <c r="H73" s="81">
        <v>23.1</v>
      </c>
      <c r="I73" s="81">
        <v>277</v>
      </c>
      <c r="J73" s="84">
        <f t="shared" si="11"/>
        <v>27</v>
      </c>
      <c r="K73" s="84">
        <f t="shared" si="12"/>
        <v>36.3125</v>
      </c>
      <c r="L73" s="84">
        <f t="shared" si="13"/>
        <v>31.9</v>
      </c>
      <c r="M73" s="84">
        <f t="shared" si="14"/>
        <v>38.280000000000008</v>
      </c>
      <c r="N73" s="84">
        <f t="shared" si="15"/>
        <v>53.65</v>
      </c>
      <c r="O73" s="84">
        <f t="shared" si="16"/>
        <v>187.14250000000001</v>
      </c>
      <c r="P73" s="84" t="str">
        <f t="shared" si="17"/>
        <v>C</v>
      </c>
      <c r="Q73" s="84" t="str">
        <f t="shared" si="18"/>
        <v>C</v>
      </c>
      <c r="R73" s="84" t="str">
        <f t="shared" si="20"/>
        <v>D</v>
      </c>
      <c r="S73" s="84" t="str">
        <f t="shared" si="20"/>
        <v>D</v>
      </c>
      <c r="T73" s="84" t="str">
        <f t="shared" si="20"/>
        <v>C</v>
      </c>
      <c r="U73" s="85" t="str">
        <f t="shared" si="19"/>
        <v>D</v>
      </c>
      <c r="V73" s="80"/>
      <c r="X73" s="57"/>
      <c r="Y73" s="29"/>
      <c r="Z73" s="38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88"/>
    </row>
    <row r="74" spans="1:37" s="28" customFormat="1" ht="15" customHeight="1">
      <c r="A74" s="9">
        <v>73</v>
      </c>
      <c r="B74" s="95" t="s">
        <v>99</v>
      </c>
      <c r="C74" s="11">
        <v>2008</v>
      </c>
      <c r="D74" s="87" t="s">
        <v>8</v>
      </c>
      <c r="E74" s="81">
        <v>184</v>
      </c>
      <c r="F74" s="81">
        <v>242</v>
      </c>
      <c r="G74" s="81">
        <v>336</v>
      </c>
      <c r="H74" s="81">
        <v>24.7</v>
      </c>
      <c r="I74" s="81">
        <v>292</v>
      </c>
      <c r="J74" s="84">
        <f t="shared" si="11"/>
        <v>0</v>
      </c>
      <c r="K74" s="84">
        <f t="shared" si="12"/>
        <v>3.1125000000000003</v>
      </c>
      <c r="L74" s="84">
        <f t="shared" si="13"/>
        <v>60.9</v>
      </c>
      <c r="M74" s="84">
        <f t="shared" si="14"/>
        <v>47.559999999999995</v>
      </c>
      <c r="N74" s="84">
        <f t="shared" si="15"/>
        <v>75.399999999999991</v>
      </c>
      <c r="O74" s="84">
        <f t="shared" si="16"/>
        <v>186.97249999999997</v>
      </c>
      <c r="P74" s="84" t="str">
        <f t="shared" si="17"/>
        <v>D</v>
      </c>
      <c r="Q74" s="84" t="str">
        <f t="shared" si="18"/>
        <v>D</v>
      </c>
      <c r="R74" s="84" t="str">
        <f t="shared" si="20"/>
        <v>B</v>
      </c>
      <c r="S74" s="84" t="str">
        <f t="shared" si="20"/>
        <v>D</v>
      </c>
      <c r="T74" s="84" t="str">
        <f t="shared" si="20"/>
        <v>B</v>
      </c>
      <c r="U74" s="85" t="str">
        <f t="shared" si="19"/>
        <v>D</v>
      </c>
      <c r="V74" s="80"/>
      <c r="X74" s="57"/>
      <c r="Y74" s="29"/>
      <c r="Z74" s="38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88"/>
    </row>
    <row r="75" spans="1:37" s="28" customFormat="1" ht="15" customHeight="1">
      <c r="A75" s="9">
        <v>74</v>
      </c>
      <c r="B75" s="81" t="s">
        <v>100</v>
      </c>
      <c r="C75" s="11">
        <v>2008</v>
      </c>
      <c r="D75" s="87" t="s">
        <v>101</v>
      </c>
      <c r="E75" s="83">
        <v>187</v>
      </c>
      <c r="F75" s="83">
        <v>248</v>
      </c>
      <c r="G75" s="83">
        <v>332</v>
      </c>
      <c r="H75" s="83">
        <v>27.1</v>
      </c>
      <c r="I75" s="83">
        <v>278</v>
      </c>
      <c r="J75" s="84">
        <f t="shared" si="11"/>
        <v>5.4</v>
      </c>
      <c r="K75" s="84">
        <f t="shared" si="12"/>
        <v>15.562500000000002</v>
      </c>
      <c r="L75" s="84">
        <f t="shared" si="13"/>
        <v>49.3</v>
      </c>
      <c r="M75" s="84">
        <f t="shared" si="14"/>
        <v>61.480000000000004</v>
      </c>
      <c r="N75" s="84">
        <f t="shared" si="15"/>
        <v>55.1</v>
      </c>
      <c r="O75" s="84">
        <f t="shared" si="16"/>
        <v>186.8425</v>
      </c>
      <c r="P75" s="84" t="str">
        <f t="shared" si="17"/>
        <v>D</v>
      </c>
      <c r="Q75" s="84" t="str">
        <f t="shared" si="18"/>
        <v>D</v>
      </c>
      <c r="R75" s="84" t="str">
        <f t="shared" si="20"/>
        <v>D</v>
      </c>
      <c r="S75" s="84" t="str">
        <f t="shared" si="20"/>
        <v>B</v>
      </c>
      <c r="T75" s="84" t="str">
        <f t="shared" si="20"/>
        <v>C</v>
      </c>
      <c r="U75" s="85" t="str">
        <f t="shared" si="19"/>
        <v>D</v>
      </c>
      <c r="V75" s="80"/>
      <c r="X75" s="57"/>
      <c r="Y75" s="50"/>
      <c r="Z75" s="38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88"/>
    </row>
    <row r="76" spans="1:37" s="28" customFormat="1" ht="15" customHeight="1">
      <c r="A76" s="9">
        <v>75</v>
      </c>
      <c r="B76" s="95" t="s">
        <v>102</v>
      </c>
      <c r="C76" s="11">
        <v>2010</v>
      </c>
      <c r="D76" s="82" t="s">
        <v>75</v>
      </c>
      <c r="E76" s="83">
        <v>185</v>
      </c>
      <c r="F76" s="83">
        <v>249</v>
      </c>
      <c r="G76" s="83">
        <v>340</v>
      </c>
      <c r="H76" s="83">
        <v>20.8</v>
      </c>
      <c r="I76" s="83">
        <v>289</v>
      </c>
      <c r="J76" s="84">
        <f t="shared" si="11"/>
        <v>0</v>
      </c>
      <c r="K76" s="84">
        <f t="shared" si="12"/>
        <v>17.637500000000003</v>
      </c>
      <c r="L76" s="84">
        <f t="shared" si="13"/>
        <v>72.5</v>
      </c>
      <c r="M76" s="84">
        <f t="shared" si="14"/>
        <v>24.940000000000005</v>
      </c>
      <c r="N76" s="84">
        <f t="shared" si="15"/>
        <v>71.05</v>
      </c>
      <c r="O76" s="84">
        <f t="shared" si="16"/>
        <v>186.1275</v>
      </c>
      <c r="P76" s="84" t="str">
        <f t="shared" si="17"/>
        <v>D</v>
      </c>
      <c r="Q76" s="84" t="str">
        <f t="shared" si="18"/>
        <v>D</v>
      </c>
      <c r="R76" s="84" t="str">
        <f t="shared" si="20"/>
        <v>B</v>
      </c>
      <c r="S76" s="84" t="str">
        <f t="shared" si="20"/>
        <v>D</v>
      </c>
      <c r="T76" s="84" t="str">
        <f t="shared" si="20"/>
        <v>B</v>
      </c>
      <c r="U76" s="85" t="str">
        <f t="shared" si="19"/>
        <v>D</v>
      </c>
      <c r="V76" s="80"/>
      <c r="X76" s="57"/>
      <c r="Y76" s="29"/>
      <c r="Z76" s="38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88"/>
    </row>
    <row r="77" spans="1:37" s="28" customFormat="1" ht="15" customHeight="1">
      <c r="A77" s="9">
        <v>76</v>
      </c>
      <c r="B77" s="95" t="s">
        <v>103</v>
      </c>
      <c r="C77" s="11">
        <v>2006</v>
      </c>
      <c r="D77" s="87" t="s">
        <v>28</v>
      </c>
      <c r="E77" s="83">
        <v>193</v>
      </c>
      <c r="F77" s="83">
        <v>249</v>
      </c>
      <c r="G77" s="83">
        <v>328</v>
      </c>
      <c r="H77" s="83">
        <v>24.7</v>
      </c>
      <c r="I77" s="83">
        <v>282</v>
      </c>
      <c r="J77" s="84">
        <f t="shared" si="11"/>
        <v>21.6</v>
      </c>
      <c r="K77" s="84">
        <f t="shared" si="12"/>
        <v>17.637500000000003</v>
      </c>
      <c r="L77" s="84">
        <f t="shared" si="13"/>
        <v>37.699999999999996</v>
      </c>
      <c r="M77" s="84">
        <f t="shared" si="14"/>
        <v>47.559999999999995</v>
      </c>
      <c r="N77" s="84">
        <f t="shared" si="15"/>
        <v>60.9</v>
      </c>
      <c r="O77" s="84">
        <f t="shared" si="16"/>
        <v>185.39750000000001</v>
      </c>
      <c r="P77" s="84" t="str">
        <f t="shared" si="17"/>
        <v>D</v>
      </c>
      <c r="Q77" s="84" t="str">
        <f t="shared" si="18"/>
        <v>D</v>
      </c>
      <c r="R77" s="84" t="str">
        <f t="shared" si="20"/>
        <v>D</v>
      </c>
      <c r="S77" s="84" t="str">
        <f t="shared" si="20"/>
        <v>D</v>
      </c>
      <c r="T77" s="84" t="str">
        <f t="shared" si="20"/>
        <v>B</v>
      </c>
      <c r="U77" s="85" t="str">
        <f t="shared" si="19"/>
        <v>D</v>
      </c>
      <c r="V77" s="80"/>
      <c r="X77" s="57"/>
      <c r="Y77" s="29"/>
      <c r="Z77" s="38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88"/>
    </row>
    <row r="78" spans="1:37" s="28" customFormat="1" ht="15" customHeight="1">
      <c r="A78" s="9">
        <v>77</v>
      </c>
      <c r="B78" s="96" t="s">
        <v>104</v>
      </c>
      <c r="C78" s="11">
        <v>2007</v>
      </c>
      <c r="D78" s="82" t="s">
        <v>75</v>
      </c>
      <c r="E78" s="82">
        <v>194</v>
      </c>
      <c r="F78" s="82">
        <v>252</v>
      </c>
      <c r="G78" s="83">
        <v>332</v>
      </c>
      <c r="H78" s="97">
        <v>22.9</v>
      </c>
      <c r="I78" s="97">
        <v>274</v>
      </c>
      <c r="J78" s="84">
        <f t="shared" si="11"/>
        <v>24.3</v>
      </c>
      <c r="K78" s="84">
        <f t="shared" si="12"/>
        <v>23.862500000000001</v>
      </c>
      <c r="L78" s="84">
        <f t="shared" si="13"/>
        <v>49.3</v>
      </c>
      <c r="M78" s="84">
        <f t="shared" si="14"/>
        <v>37.11999999999999</v>
      </c>
      <c r="N78" s="84">
        <f t="shared" si="15"/>
        <v>49.3</v>
      </c>
      <c r="O78" s="84">
        <f t="shared" si="16"/>
        <v>183.88249999999999</v>
      </c>
      <c r="P78" s="84" t="str">
        <f t="shared" si="17"/>
        <v>D</v>
      </c>
      <c r="Q78" s="84" t="str">
        <f t="shared" si="18"/>
        <v>D</v>
      </c>
      <c r="R78" s="84" t="str">
        <f t="shared" si="20"/>
        <v>D</v>
      </c>
      <c r="S78" s="84" t="str">
        <f t="shared" si="20"/>
        <v>D</v>
      </c>
      <c r="T78" s="84" t="str">
        <f t="shared" si="20"/>
        <v>D</v>
      </c>
      <c r="U78" s="85" t="str">
        <f t="shared" si="19"/>
        <v>D</v>
      </c>
      <c r="V78" s="80"/>
      <c r="X78" s="57"/>
      <c r="Y78" s="19"/>
      <c r="Z78" s="94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88"/>
    </row>
    <row r="79" spans="1:37" s="28" customFormat="1" ht="15" customHeight="1">
      <c r="A79" s="9">
        <v>78</v>
      </c>
      <c r="B79" s="95" t="s">
        <v>105</v>
      </c>
      <c r="C79" s="11">
        <v>2009</v>
      </c>
      <c r="D79" s="82" t="s">
        <v>75</v>
      </c>
      <c r="E79" s="83">
        <v>194</v>
      </c>
      <c r="F79" s="83">
        <v>252</v>
      </c>
      <c r="G79" s="83">
        <v>332</v>
      </c>
      <c r="H79" s="83">
        <v>22.9</v>
      </c>
      <c r="I79" s="83">
        <v>274</v>
      </c>
      <c r="J79" s="84">
        <f t="shared" si="11"/>
        <v>24.3</v>
      </c>
      <c r="K79" s="84">
        <f t="shared" si="12"/>
        <v>23.862500000000001</v>
      </c>
      <c r="L79" s="84">
        <f t="shared" si="13"/>
        <v>49.3</v>
      </c>
      <c r="M79" s="84">
        <f t="shared" si="14"/>
        <v>37.11999999999999</v>
      </c>
      <c r="N79" s="84">
        <f t="shared" si="15"/>
        <v>49.3</v>
      </c>
      <c r="O79" s="84">
        <f t="shared" si="16"/>
        <v>183.88249999999999</v>
      </c>
      <c r="P79" s="84" t="str">
        <f t="shared" si="17"/>
        <v>D</v>
      </c>
      <c r="Q79" s="84" t="str">
        <f t="shared" si="18"/>
        <v>D</v>
      </c>
      <c r="R79" s="84" t="str">
        <f t="shared" si="20"/>
        <v>D</v>
      </c>
      <c r="S79" s="84" t="str">
        <f t="shared" si="20"/>
        <v>D</v>
      </c>
      <c r="T79" s="84" t="str">
        <f t="shared" si="20"/>
        <v>D</v>
      </c>
      <c r="U79" s="85" t="str">
        <f t="shared" si="19"/>
        <v>D</v>
      </c>
      <c r="V79" s="80"/>
      <c r="X79" s="57"/>
      <c r="Y79" s="19"/>
      <c r="Z79" s="94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88"/>
    </row>
    <row r="80" spans="1:37" s="28" customFormat="1" ht="15" customHeight="1">
      <c r="A80" s="9">
        <v>79</v>
      </c>
      <c r="B80" s="95" t="s">
        <v>106</v>
      </c>
      <c r="C80" s="11">
        <v>2009</v>
      </c>
      <c r="D80" s="87" t="s">
        <v>38</v>
      </c>
      <c r="E80" s="83">
        <v>201</v>
      </c>
      <c r="F80" s="83">
        <v>269</v>
      </c>
      <c r="G80" s="83">
        <v>334</v>
      </c>
      <c r="H80" s="83">
        <v>20.8</v>
      </c>
      <c r="I80" s="83">
        <v>223</v>
      </c>
      <c r="J80" s="84">
        <f t="shared" si="11"/>
        <v>43.2</v>
      </c>
      <c r="K80" s="84">
        <f t="shared" si="12"/>
        <v>59.137500000000003</v>
      </c>
      <c r="L80" s="84">
        <f t="shared" si="13"/>
        <v>55.1</v>
      </c>
      <c r="M80" s="84">
        <f t="shared" si="14"/>
        <v>24.940000000000005</v>
      </c>
      <c r="N80" s="84">
        <f t="shared" si="15"/>
        <v>0</v>
      </c>
      <c r="O80" s="84">
        <f t="shared" si="16"/>
        <v>182.3775</v>
      </c>
      <c r="P80" s="84" t="str">
        <f t="shared" si="17"/>
        <v>A</v>
      </c>
      <c r="Q80" s="84" t="str">
        <f t="shared" si="18"/>
        <v>A</v>
      </c>
      <c r="R80" s="84" t="str">
        <f t="shared" si="20"/>
        <v>C</v>
      </c>
      <c r="S80" s="84" t="str">
        <f t="shared" si="20"/>
        <v>D</v>
      </c>
      <c r="T80" s="84" t="str">
        <f t="shared" si="20"/>
        <v>D</v>
      </c>
      <c r="U80" s="85" t="str">
        <f t="shared" si="19"/>
        <v>D</v>
      </c>
      <c r="V80" s="80"/>
      <c r="X80" s="57"/>
      <c r="Y80" s="29"/>
      <c r="Z80" s="38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88"/>
    </row>
    <row r="81" spans="1:37" s="28" customFormat="1" ht="15" customHeight="1">
      <c r="A81" s="9">
        <v>80</v>
      </c>
      <c r="B81" s="95" t="s">
        <v>107</v>
      </c>
      <c r="C81" s="11">
        <v>2006</v>
      </c>
      <c r="D81" s="82" t="s">
        <v>88</v>
      </c>
      <c r="E81" s="81">
        <v>183</v>
      </c>
      <c r="F81" s="81">
        <v>241</v>
      </c>
      <c r="G81" s="81">
        <v>328</v>
      </c>
      <c r="H81" s="81">
        <v>28.7</v>
      </c>
      <c r="I81" s="81">
        <v>287</v>
      </c>
      <c r="J81" s="84">
        <f t="shared" si="11"/>
        <v>0</v>
      </c>
      <c r="K81" s="84">
        <f t="shared" si="12"/>
        <v>1.0375000000000001</v>
      </c>
      <c r="L81" s="84">
        <f t="shared" si="13"/>
        <v>37.699999999999996</v>
      </c>
      <c r="M81" s="84">
        <f t="shared" si="14"/>
        <v>70.759999999999991</v>
      </c>
      <c r="N81" s="84">
        <f t="shared" si="15"/>
        <v>68.149999999999991</v>
      </c>
      <c r="O81" s="84">
        <f t="shared" si="16"/>
        <v>177.64749999999998</v>
      </c>
      <c r="P81" s="84" t="str">
        <f t="shared" si="17"/>
        <v>D</v>
      </c>
      <c r="Q81" s="84" t="str">
        <f t="shared" si="18"/>
        <v>D</v>
      </c>
      <c r="R81" s="84" t="str">
        <f t="shared" si="20"/>
        <v>D</v>
      </c>
      <c r="S81" s="84" t="str">
        <f t="shared" si="20"/>
        <v>B</v>
      </c>
      <c r="T81" s="84" t="str">
        <f t="shared" si="20"/>
        <v>B</v>
      </c>
      <c r="U81" s="85" t="str">
        <f t="shared" si="19"/>
        <v>D</v>
      </c>
      <c r="V81" s="80"/>
      <c r="X81" s="57"/>
      <c r="Y81" s="19"/>
      <c r="Z81" s="94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88"/>
    </row>
    <row r="82" spans="1:37" s="28" customFormat="1" ht="15" customHeight="1">
      <c r="A82" s="9">
        <v>81</v>
      </c>
      <c r="B82" s="95" t="s">
        <v>108</v>
      </c>
      <c r="C82" s="11">
        <v>2007</v>
      </c>
      <c r="D82" s="87" t="s">
        <v>38</v>
      </c>
      <c r="E82" s="83">
        <v>190</v>
      </c>
      <c r="F82" s="83">
        <v>245</v>
      </c>
      <c r="G82" s="83">
        <v>332</v>
      </c>
      <c r="H82" s="83">
        <v>24.1</v>
      </c>
      <c r="I82" s="83">
        <v>282</v>
      </c>
      <c r="J82" s="84">
        <f t="shared" si="11"/>
        <v>13.5</v>
      </c>
      <c r="K82" s="84">
        <f t="shared" si="12"/>
        <v>9.3375000000000004</v>
      </c>
      <c r="L82" s="84">
        <f t="shared" si="13"/>
        <v>49.3</v>
      </c>
      <c r="M82" s="84">
        <f t="shared" si="14"/>
        <v>44.080000000000005</v>
      </c>
      <c r="N82" s="84">
        <f t="shared" si="15"/>
        <v>60.9</v>
      </c>
      <c r="O82" s="84">
        <f t="shared" si="16"/>
        <v>177.11750000000001</v>
      </c>
      <c r="P82" s="84" t="str">
        <f t="shared" si="17"/>
        <v>D</v>
      </c>
      <c r="Q82" s="84" t="str">
        <f t="shared" si="18"/>
        <v>D</v>
      </c>
      <c r="R82" s="84" t="str">
        <f t="shared" si="20"/>
        <v>D</v>
      </c>
      <c r="S82" s="84" t="str">
        <f t="shared" si="20"/>
        <v>D</v>
      </c>
      <c r="T82" s="84" t="str">
        <f t="shared" si="20"/>
        <v>B</v>
      </c>
      <c r="U82" s="85" t="str">
        <f t="shared" si="19"/>
        <v>D</v>
      </c>
      <c r="V82" s="80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</row>
    <row r="83" spans="1:37" s="28" customFormat="1" ht="15" customHeight="1">
      <c r="A83" s="9">
        <v>82</v>
      </c>
      <c r="B83" s="81" t="s">
        <v>109</v>
      </c>
      <c r="C83" s="11">
        <v>2007</v>
      </c>
      <c r="D83" s="87" t="s">
        <v>49</v>
      </c>
      <c r="E83" s="81">
        <v>201</v>
      </c>
      <c r="F83" s="81">
        <v>257</v>
      </c>
      <c r="G83" s="81">
        <v>240</v>
      </c>
      <c r="H83" s="81">
        <v>25.4</v>
      </c>
      <c r="I83" s="81">
        <v>273</v>
      </c>
      <c r="J83" s="84">
        <f t="shared" si="11"/>
        <v>43.2</v>
      </c>
      <c r="K83" s="84">
        <f t="shared" si="12"/>
        <v>34.237500000000004</v>
      </c>
      <c r="L83" s="84">
        <f t="shared" si="13"/>
        <v>0</v>
      </c>
      <c r="M83" s="84">
        <f t="shared" si="14"/>
        <v>51.61999999999999</v>
      </c>
      <c r="N83" s="84">
        <f t="shared" si="15"/>
        <v>47.85</v>
      </c>
      <c r="O83" s="84">
        <f t="shared" si="16"/>
        <v>176.9075</v>
      </c>
      <c r="P83" s="84" t="str">
        <f t="shared" si="17"/>
        <v>A</v>
      </c>
      <c r="Q83" s="84" t="str">
        <f t="shared" si="18"/>
        <v>A</v>
      </c>
      <c r="R83" s="84" t="str">
        <f t="shared" si="20"/>
        <v>D</v>
      </c>
      <c r="S83" s="84" t="str">
        <f t="shared" si="20"/>
        <v>C</v>
      </c>
      <c r="T83" s="84" t="str">
        <f t="shared" si="20"/>
        <v>D</v>
      </c>
      <c r="U83" s="85" t="str">
        <f t="shared" si="19"/>
        <v>D</v>
      </c>
      <c r="V83" s="80"/>
      <c r="X83" s="56"/>
      <c r="Y83" s="41"/>
      <c r="Z83" s="59"/>
      <c r="AA83" s="31"/>
      <c r="AB83" s="31"/>
      <c r="AC83" s="31"/>
      <c r="AD83" s="31"/>
      <c r="AE83" s="31"/>
      <c r="AF83" s="31"/>
      <c r="AG83" s="42"/>
      <c r="AH83" s="42"/>
      <c r="AI83" s="42"/>
      <c r="AJ83" s="42"/>
    </row>
    <row r="84" spans="1:37" s="28" customFormat="1" ht="15" customHeight="1">
      <c r="A84" s="9">
        <v>83</v>
      </c>
      <c r="B84" s="81" t="s">
        <v>110</v>
      </c>
      <c r="C84" s="11">
        <v>2007</v>
      </c>
      <c r="D84" s="87" t="s">
        <v>30</v>
      </c>
      <c r="E84" s="81">
        <v>190</v>
      </c>
      <c r="F84" s="81">
        <v>247</v>
      </c>
      <c r="G84" s="81">
        <v>328</v>
      </c>
      <c r="H84" s="81">
        <v>26.8</v>
      </c>
      <c r="I84" s="81">
        <v>276</v>
      </c>
      <c r="J84" s="84">
        <f t="shared" si="11"/>
        <v>13.5</v>
      </c>
      <c r="K84" s="84">
        <f t="shared" si="12"/>
        <v>13.487500000000001</v>
      </c>
      <c r="L84" s="84">
        <f t="shared" si="13"/>
        <v>37.699999999999996</v>
      </c>
      <c r="M84" s="84">
        <f t="shared" si="14"/>
        <v>59.74</v>
      </c>
      <c r="N84" s="84">
        <f t="shared" si="15"/>
        <v>52.199999999999996</v>
      </c>
      <c r="O84" s="84">
        <f t="shared" si="16"/>
        <v>176.6275</v>
      </c>
      <c r="P84" s="84" t="str">
        <f t="shared" si="17"/>
        <v>D</v>
      </c>
      <c r="Q84" s="84" t="str">
        <f t="shared" si="18"/>
        <v>D</v>
      </c>
      <c r="R84" s="84" t="str">
        <f t="shared" si="20"/>
        <v>D</v>
      </c>
      <c r="S84" s="84" t="str">
        <f t="shared" si="20"/>
        <v>C</v>
      </c>
      <c r="T84" s="84" t="str">
        <f t="shared" si="20"/>
        <v>C</v>
      </c>
      <c r="U84" s="85" t="str">
        <f t="shared" si="19"/>
        <v>D</v>
      </c>
      <c r="V84" s="80"/>
      <c r="X84" s="57"/>
      <c r="Y84" s="41"/>
      <c r="Z84" s="38"/>
      <c r="AA84" s="29"/>
      <c r="AB84" s="29"/>
      <c r="AC84" s="29"/>
      <c r="AD84" s="29"/>
      <c r="AE84" s="29"/>
      <c r="AF84" s="29"/>
      <c r="AG84" s="29"/>
      <c r="AH84" s="29"/>
      <c r="AI84" s="29"/>
      <c r="AJ84" s="29"/>
    </row>
    <row r="85" spans="1:37" s="28" customFormat="1" ht="15" customHeight="1">
      <c r="A85" s="9">
        <v>84</v>
      </c>
      <c r="B85" s="95" t="s">
        <v>111</v>
      </c>
      <c r="C85" s="11">
        <v>2004</v>
      </c>
      <c r="D85" s="87" t="s">
        <v>45</v>
      </c>
      <c r="E85" s="81">
        <v>190</v>
      </c>
      <c r="F85" s="81">
        <v>245</v>
      </c>
      <c r="G85" s="81">
        <v>334</v>
      </c>
      <c r="H85" s="81">
        <v>25</v>
      </c>
      <c r="I85" s="81">
        <v>274</v>
      </c>
      <c r="J85" s="84">
        <f t="shared" si="11"/>
        <v>13.5</v>
      </c>
      <c r="K85" s="84">
        <f t="shared" si="12"/>
        <v>9.3375000000000004</v>
      </c>
      <c r="L85" s="84">
        <f t="shared" si="13"/>
        <v>55.1</v>
      </c>
      <c r="M85" s="84">
        <f t="shared" si="14"/>
        <v>49.3</v>
      </c>
      <c r="N85" s="84">
        <f t="shared" si="15"/>
        <v>49.3</v>
      </c>
      <c r="O85" s="84">
        <f t="shared" si="16"/>
        <v>176.53749999999999</v>
      </c>
      <c r="P85" s="84" t="str">
        <f t="shared" si="17"/>
        <v>D</v>
      </c>
      <c r="Q85" s="84" t="str">
        <f t="shared" si="18"/>
        <v>D</v>
      </c>
      <c r="R85" s="84" t="str">
        <f t="shared" si="20"/>
        <v>C</v>
      </c>
      <c r="S85" s="84" t="str">
        <f t="shared" si="20"/>
        <v>D</v>
      </c>
      <c r="T85" s="84" t="str">
        <f t="shared" si="20"/>
        <v>D</v>
      </c>
      <c r="U85" s="85" t="str">
        <f t="shared" si="19"/>
        <v>D</v>
      </c>
      <c r="V85" s="80"/>
      <c r="X85" s="56"/>
      <c r="Y85" s="29"/>
      <c r="Z85" s="38"/>
      <c r="AA85" s="29"/>
      <c r="AB85" s="29"/>
      <c r="AC85" s="29"/>
      <c r="AD85" s="29"/>
      <c r="AE85" s="29"/>
      <c r="AF85" s="29"/>
      <c r="AG85" s="29"/>
      <c r="AH85" s="29"/>
      <c r="AI85" s="29"/>
      <c r="AJ85" s="29"/>
    </row>
    <row r="86" spans="1:37" s="28" customFormat="1" ht="15" customHeight="1">
      <c r="A86" s="9">
        <v>85</v>
      </c>
      <c r="B86" s="95" t="s">
        <v>112</v>
      </c>
      <c r="C86" s="11">
        <v>2005</v>
      </c>
      <c r="D86" s="87" t="s">
        <v>8</v>
      </c>
      <c r="E86" s="81">
        <v>190</v>
      </c>
      <c r="F86" s="81">
        <v>247</v>
      </c>
      <c r="G86" s="81">
        <v>338</v>
      </c>
      <c r="H86" s="81">
        <v>24.5</v>
      </c>
      <c r="I86" s="81">
        <v>265</v>
      </c>
      <c r="J86" s="84">
        <f t="shared" si="11"/>
        <v>13.5</v>
      </c>
      <c r="K86" s="84">
        <f t="shared" si="12"/>
        <v>13.487500000000001</v>
      </c>
      <c r="L86" s="84">
        <f t="shared" si="13"/>
        <v>66.7</v>
      </c>
      <c r="M86" s="84">
        <f t="shared" si="14"/>
        <v>46.4</v>
      </c>
      <c r="N86" s="84">
        <f t="shared" si="15"/>
        <v>36.25</v>
      </c>
      <c r="O86" s="84">
        <f t="shared" si="16"/>
        <v>176.33750000000001</v>
      </c>
      <c r="P86" s="84" t="str">
        <f t="shared" si="17"/>
        <v>D</v>
      </c>
      <c r="Q86" s="84" t="str">
        <f t="shared" si="18"/>
        <v>D</v>
      </c>
      <c r="R86" s="84" t="str">
        <f t="shared" si="20"/>
        <v>B</v>
      </c>
      <c r="S86" s="84" t="str">
        <f t="shared" si="20"/>
        <v>D</v>
      </c>
      <c r="T86" s="84" t="str">
        <f t="shared" si="20"/>
        <v>D</v>
      </c>
      <c r="U86" s="85" t="str">
        <f t="shared" si="19"/>
        <v>D</v>
      </c>
      <c r="V86" s="80"/>
      <c r="X86" s="57"/>
      <c r="Y86" s="29"/>
      <c r="Z86" s="38"/>
      <c r="AA86" s="29"/>
      <c r="AB86" s="29"/>
      <c r="AC86" s="29"/>
      <c r="AD86" s="29"/>
      <c r="AE86" s="29"/>
      <c r="AF86" s="29"/>
      <c r="AG86" s="29"/>
      <c r="AH86" s="29"/>
      <c r="AI86" s="29"/>
      <c r="AJ86" s="29"/>
    </row>
    <row r="87" spans="1:37" s="28" customFormat="1" ht="15" customHeight="1">
      <c r="A87" s="9">
        <v>86</v>
      </c>
      <c r="B87" s="95" t="s">
        <v>113</v>
      </c>
      <c r="C87" s="11">
        <v>2006</v>
      </c>
      <c r="D87" s="87" t="s">
        <v>101</v>
      </c>
      <c r="E87" s="83">
        <v>192</v>
      </c>
      <c r="F87" s="83">
        <v>249</v>
      </c>
      <c r="G87" s="83">
        <v>328</v>
      </c>
      <c r="H87" s="83">
        <v>27.1</v>
      </c>
      <c r="I87" s="83">
        <v>268</v>
      </c>
      <c r="J87" s="84">
        <f t="shared" si="11"/>
        <v>18.900000000000002</v>
      </c>
      <c r="K87" s="84">
        <f t="shared" si="12"/>
        <v>17.637500000000003</v>
      </c>
      <c r="L87" s="84">
        <f t="shared" si="13"/>
        <v>37.699999999999996</v>
      </c>
      <c r="M87" s="84">
        <f t="shared" si="14"/>
        <v>61.480000000000004</v>
      </c>
      <c r="N87" s="84">
        <f t="shared" si="15"/>
        <v>40.6</v>
      </c>
      <c r="O87" s="84">
        <f t="shared" si="16"/>
        <v>176.31750000000002</v>
      </c>
      <c r="P87" s="84" t="str">
        <f t="shared" si="17"/>
        <v>D</v>
      </c>
      <c r="Q87" s="84" t="str">
        <f t="shared" si="18"/>
        <v>D</v>
      </c>
      <c r="R87" s="84" t="str">
        <f t="shared" si="20"/>
        <v>D</v>
      </c>
      <c r="S87" s="84" t="str">
        <f t="shared" si="20"/>
        <v>B</v>
      </c>
      <c r="T87" s="84" t="str">
        <f t="shared" si="20"/>
        <v>D</v>
      </c>
      <c r="U87" s="85" t="str">
        <f t="shared" si="19"/>
        <v>D</v>
      </c>
      <c r="V87" s="80"/>
      <c r="X87" s="56"/>
      <c r="Y87" s="29"/>
      <c r="Z87" s="38"/>
      <c r="AA87" s="29"/>
      <c r="AB87" s="29"/>
      <c r="AC87" s="29"/>
      <c r="AD87" s="29"/>
      <c r="AE87" s="29"/>
      <c r="AF87" s="29"/>
      <c r="AG87" s="29"/>
      <c r="AH87" s="29"/>
      <c r="AI87" s="29"/>
      <c r="AJ87" s="29"/>
    </row>
    <row r="88" spans="1:37" s="28" customFormat="1" ht="15" customHeight="1">
      <c r="A88" s="9">
        <v>87</v>
      </c>
      <c r="B88" s="81" t="s">
        <v>114</v>
      </c>
      <c r="C88" s="11">
        <v>2009</v>
      </c>
      <c r="D88" s="87" t="s">
        <v>8</v>
      </c>
      <c r="E88" s="81">
        <v>193</v>
      </c>
      <c r="F88" s="81">
        <v>257</v>
      </c>
      <c r="G88" s="81">
        <v>336</v>
      </c>
      <c r="H88" s="81">
        <v>20.100000000000001</v>
      </c>
      <c r="I88" s="81">
        <v>266</v>
      </c>
      <c r="J88" s="84">
        <f t="shared" si="11"/>
        <v>21.6</v>
      </c>
      <c r="K88" s="84">
        <f t="shared" si="12"/>
        <v>34.237500000000004</v>
      </c>
      <c r="L88" s="84">
        <f t="shared" si="13"/>
        <v>60.9</v>
      </c>
      <c r="M88" s="84">
        <f t="shared" si="14"/>
        <v>20.880000000000006</v>
      </c>
      <c r="N88" s="84">
        <f t="shared" si="15"/>
        <v>37.699999999999996</v>
      </c>
      <c r="O88" s="84">
        <f t="shared" si="16"/>
        <v>175.3175</v>
      </c>
      <c r="P88" s="84" t="str">
        <f t="shared" si="17"/>
        <v>D</v>
      </c>
      <c r="Q88" s="84" t="str">
        <f t="shared" si="18"/>
        <v>D</v>
      </c>
      <c r="R88" s="84" t="str">
        <f t="shared" si="20"/>
        <v>B</v>
      </c>
      <c r="S88" s="84" t="str">
        <f t="shared" si="20"/>
        <v>D</v>
      </c>
      <c r="T88" s="84" t="str">
        <f t="shared" si="20"/>
        <v>D</v>
      </c>
      <c r="U88" s="85" t="str">
        <f t="shared" si="19"/>
        <v>D</v>
      </c>
      <c r="V88" s="80"/>
      <c r="X88" s="57"/>
      <c r="Y88" s="29"/>
      <c r="Z88" s="38"/>
      <c r="AA88" s="29"/>
      <c r="AB88" s="29"/>
      <c r="AC88" s="29"/>
      <c r="AD88" s="29"/>
      <c r="AE88" s="29"/>
      <c r="AF88" s="29"/>
      <c r="AG88" s="29"/>
      <c r="AH88" s="29"/>
      <c r="AI88" s="29"/>
      <c r="AJ88" s="29"/>
    </row>
    <row r="89" spans="1:37" s="28" customFormat="1" ht="15" customHeight="1">
      <c r="A89" s="9">
        <v>88</v>
      </c>
      <c r="B89" s="95" t="s">
        <v>115</v>
      </c>
      <c r="C89" s="11">
        <v>2007</v>
      </c>
      <c r="D89" s="87" t="s">
        <v>18</v>
      </c>
      <c r="E89" s="83">
        <v>191</v>
      </c>
      <c r="F89" s="83">
        <v>250</v>
      </c>
      <c r="G89" s="83">
        <v>332</v>
      </c>
      <c r="H89" s="83">
        <v>23.7</v>
      </c>
      <c r="I89" s="83">
        <v>273</v>
      </c>
      <c r="J89" s="84">
        <f t="shared" si="11"/>
        <v>16.200000000000003</v>
      </c>
      <c r="K89" s="84">
        <f t="shared" si="12"/>
        <v>19.712500000000002</v>
      </c>
      <c r="L89" s="84">
        <f t="shared" si="13"/>
        <v>49.3</v>
      </c>
      <c r="M89" s="84">
        <f t="shared" si="14"/>
        <v>41.76</v>
      </c>
      <c r="N89" s="84">
        <f t="shared" si="15"/>
        <v>47.85</v>
      </c>
      <c r="O89" s="84">
        <f t="shared" si="16"/>
        <v>174.82249999999999</v>
      </c>
      <c r="P89" s="84" t="str">
        <f t="shared" si="17"/>
        <v>D</v>
      </c>
      <c r="Q89" s="84" t="str">
        <f t="shared" si="18"/>
        <v>D</v>
      </c>
      <c r="R89" s="84" t="str">
        <f t="shared" si="20"/>
        <v>D</v>
      </c>
      <c r="S89" s="84" t="str">
        <f t="shared" si="20"/>
        <v>D</v>
      </c>
      <c r="T89" s="84" t="str">
        <f t="shared" si="20"/>
        <v>D</v>
      </c>
      <c r="U89" s="85" t="str">
        <f t="shared" si="19"/>
        <v>D</v>
      </c>
      <c r="V89" s="80"/>
      <c r="X89" s="56"/>
      <c r="Y89" s="29"/>
      <c r="Z89" s="38"/>
      <c r="AA89" s="29"/>
      <c r="AB89" s="29"/>
      <c r="AC89" s="29"/>
      <c r="AD89" s="29"/>
      <c r="AE89" s="29"/>
      <c r="AF89" s="29"/>
      <c r="AG89" s="29"/>
      <c r="AH89" s="29"/>
      <c r="AI89" s="29"/>
      <c r="AJ89" s="29"/>
    </row>
    <row r="90" spans="1:37" s="28" customFormat="1" ht="15" customHeight="1">
      <c r="A90" s="9">
        <v>89</v>
      </c>
      <c r="B90" s="81" t="s">
        <v>116</v>
      </c>
      <c r="C90" s="11">
        <v>2007</v>
      </c>
      <c r="D90" s="87" t="s">
        <v>101</v>
      </c>
      <c r="E90" s="83">
        <v>187</v>
      </c>
      <c r="F90" s="83">
        <v>249</v>
      </c>
      <c r="G90" s="83">
        <v>338</v>
      </c>
      <c r="H90" s="83">
        <v>20.399999999999999</v>
      </c>
      <c r="I90" s="83">
        <v>282</v>
      </c>
      <c r="J90" s="84">
        <f t="shared" si="11"/>
        <v>5.4</v>
      </c>
      <c r="K90" s="84">
        <f t="shared" si="12"/>
        <v>17.637500000000003</v>
      </c>
      <c r="L90" s="84">
        <f t="shared" si="13"/>
        <v>66.7</v>
      </c>
      <c r="M90" s="84">
        <f t="shared" si="14"/>
        <v>22.61999999999999</v>
      </c>
      <c r="N90" s="84">
        <f t="shared" si="15"/>
        <v>60.9</v>
      </c>
      <c r="O90" s="84">
        <f t="shared" si="16"/>
        <v>173.25749999999999</v>
      </c>
      <c r="P90" s="84" t="str">
        <f t="shared" si="17"/>
        <v>D</v>
      </c>
      <c r="Q90" s="84" t="str">
        <f t="shared" si="18"/>
        <v>D</v>
      </c>
      <c r="R90" s="84" t="str">
        <f t="shared" si="20"/>
        <v>B</v>
      </c>
      <c r="S90" s="84" t="str">
        <f t="shared" si="20"/>
        <v>D</v>
      </c>
      <c r="T90" s="84" t="str">
        <f t="shared" si="20"/>
        <v>B</v>
      </c>
      <c r="U90" s="85" t="str">
        <f t="shared" si="19"/>
        <v>D</v>
      </c>
      <c r="V90" s="80"/>
      <c r="X90" s="56"/>
      <c r="Y90" s="29"/>
      <c r="Z90" s="38"/>
      <c r="AA90" s="29"/>
      <c r="AB90" s="29"/>
      <c r="AC90" s="29"/>
      <c r="AD90" s="29"/>
      <c r="AE90" s="29"/>
      <c r="AF90" s="29"/>
      <c r="AG90" s="29"/>
      <c r="AH90" s="29"/>
      <c r="AI90" s="29"/>
      <c r="AJ90" s="29"/>
    </row>
    <row r="91" spans="1:37" s="28" customFormat="1" ht="15" customHeight="1">
      <c r="A91" s="9">
        <v>90</v>
      </c>
      <c r="B91" s="81" t="s">
        <v>117</v>
      </c>
      <c r="C91" s="11">
        <v>2005</v>
      </c>
      <c r="D91" s="87" t="s">
        <v>68</v>
      </c>
      <c r="E91" s="83">
        <v>185</v>
      </c>
      <c r="F91" s="83">
        <v>245</v>
      </c>
      <c r="G91" s="83">
        <v>332</v>
      </c>
      <c r="H91" s="83">
        <v>24.7</v>
      </c>
      <c r="I91" s="83">
        <v>286</v>
      </c>
      <c r="J91" s="84">
        <f t="shared" si="11"/>
        <v>0</v>
      </c>
      <c r="K91" s="84">
        <f t="shared" si="12"/>
        <v>9.3375000000000004</v>
      </c>
      <c r="L91" s="84">
        <f t="shared" si="13"/>
        <v>49.3</v>
      </c>
      <c r="M91" s="84">
        <f t="shared" si="14"/>
        <v>47.559999999999995</v>
      </c>
      <c r="N91" s="84">
        <f t="shared" si="15"/>
        <v>66.7</v>
      </c>
      <c r="O91" s="84">
        <f t="shared" si="16"/>
        <v>172.89749999999998</v>
      </c>
      <c r="P91" s="84" t="str">
        <f t="shared" si="17"/>
        <v>D</v>
      </c>
      <c r="Q91" s="84" t="str">
        <f t="shared" si="18"/>
        <v>D</v>
      </c>
      <c r="R91" s="84" t="str">
        <f t="shared" si="20"/>
        <v>D</v>
      </c>
      <c r="S91" s="84" t="str">
        <f t="shared" si="20"/>
        <v>D</v>
      </c>
      <c r="T91" s="84" t="str">
        <f t="shared" si="20"/>
        <v>B</v>
      </c>
      <c r="U91" s="85" t="str">
        <f t="shared" si="19"/>
        <v>D</v>
      </c>
      <c r="V91" s="80"/>
      <c r="X91" s="56"/>
      <c r="Y91" s="29"/>
      <c r="Z91" s="38"/>
      <c r="AA91" s="29"/>
      <c r="AB91" s="29"/>
      <c r="AC91" s="29"/>
      <c r="AD91" s="29"/>
      <c r="AE91" s="29"/>
      <c r="AF91" s="29"/>
      <c r="AG91" s="29"/>
      <c r="AH91" s="29"/>
      <c r="AI91" s="29"/>
      <c r="AJ91" s="29"/>
    </row>
    <row r="92" spans="1:37" s="28" customFormat="1" ht="15" customHeight="1">
      <c r="A92" s="9">
        <v>91</v>
      </c>
      <c r="B92" s="81" t="s">
        <v>118</v>
      </c>
      <c r="C92" s="11">
        <v>2004</v>
      </c>
      <c r="D92" s="87" t="s">
        <v>119</v>
      </c>
      <c r="E92" s="98">
        <v>186</v>
      </c>
      <c r="F92" s="98">
        <v>246</v>
      </c>
      <c r="G92" s="98">
        <v>340</v>
      </c>
      <c r="H92" s="98">
        <v>18.600000000000001</v>
      </c>
      <c r="I92" s="98">
        <v>291</v>
      </c>
      <c r="J92" s="84">
        <f t="shared" si="11"/>
        <v>2.7</v>
      </c>
      <c r="K92" s="84">
        <f t="shared" si="12"/>
        <v>11.412500000000001</v>
      </c>
      <c r="L92" s="84">
        <f t="shared" si="13"/>
        <v>72.5</v>
      </c>
      <c r="M92" s="84">
        <f t="shared" si="14"/>
        <v>12.180000000000009</v>
      </c>
      <c r="N92" s="84">
        <f t="shared" si="15"/>
        <v>73.95</v>
      </c>
      <c r="O92" s="84">
        <f t="shared" si="16"/>
        <v>172.74250000000001</v>
      </c>
      <c r="P92" s="84" t="str">
        <f t="shared" si="17"/>
        <v>D</v>
      </c>
      <c r="Q92" s="84" t="str">
        <f t="shared" si="18"/>
        <v>D</v>
      </c>
      <c r="R92" s="84" t="str">
        <f t="shared" si="20"/>
        <v>B</v>
      </c>
      <c r="S92" s="84" t="str">
        <f t="shared" si="20"/>
        <v>D</v>
      </c>
      <c r="T92" s="84" t="str">
        <f t="shared" si="20"/>
        <v>B</v>
      </c>
      <c r="U92" s="85" t="str">
        <f t="shared" si="19"/>
        <v>D</v>
      </c>
      <c r="V92" s="80"/>
      <c r="X92" s="57"/>
      <c r="Y92" s="41"/>
      <c r="Z92" s="59"/>
      <c r="AA92" s="29"/>
      <c r="AB92" s="29"/>
      <c r="AC92" s="29"/>
      <c r="AD92" s="29"/>
      <c r="AE92" s="29"/>
      <c r="AF92" s="29"/>
      <c r="AG92" s="29"/>
      <c r="AH92" s="29"/>
      <c r="AI92" s="29"/>
      <c r="AJ92" s="29"/>
    </row>
    <row r="93" spans="1:37" s="28" customFormat="1" ht="15" customHeight="1">
      <c r="A93" s="9">
        <v>92</v>
      </c>
      <c r="B93" s="81" t="s">
        <v>120</v>
      </c>
      <c r="C93" s="11">
        <v>2005</v>
      </c>
      <c r="D93" s="87" t="s">
        <v>30</v>
      </c>
      <c r="E93" s="81">
        <v>198</v>
      </c>
      <c r="F93" s="81">
        <v>248</v>
      </c>
      <c r="G93" s="81">
        <v>328</v>
      </c>
      <c r="H93" s="81">
        <v>25</v>
      </c>
      <c r="I93" s="81">
        <v>264</v>
      </c>
      <c r="J93" s="84">
        <f t="shared" si="11"/>
        <v>35.1</v>
      </c>
      <c r="K93" s="84">
        <f t="shared" si="12"/>
        <v>15.562500000000002</v>
      </c>
      <c r="L93" s="84">
        <f t="shared" si="13"/>
        <v>37.699999999999996</v>
      </c>
      <c r="M93" s="84">
        <f t="shared" si="14"/>
        <v>49.3</v>
      </c>
      <c r="N93" s="84">
        <f t="shared" si="15"/>
        <v>34.799999999999997</v>
      </c>
      <c r="O93" s="84">
        <f t="shared" si="16"/>
        <v>172.46249999999998</v>
      </c>
      <c r="P93" s="84" t="str">
        <f t="shared" si="17"/>
        <v>B</v>
      </c>
      <c r="Q93" s="84" t="str">
        <f t="shared" si="18"/>
        <v>B</v>
      </c>
      <c r="R93" s="84" t="str">
        <f t="shared" si="20"/>
        <v>D</v>
      </c>
      <c r="S93" s="84" t="str">
        <f t="shared" si="20"/>
        <v>D</v>
      </c>
      <c r="T93" s="84" t="str">
        <f t="shared" si="20"/>
        <v>D</v>
      </c>
      <c r="U93" s="85" t="str">
        <f t="shared" si="19"/>
        <v>D</v>
      </c>
      <c r="V93" s="80"/>
      <c r="X93" s="56"/>
      <c r="Y93" s="29"/>
      <c r="Z93" s="38"/>
      <c r="AA93" s="29"/>
      <c r="AB93" s="29"/>
      <c r="AC93" s="29"/>
      <c r="AD93" s="29"/>
      <c r="AE93" s="29"/>
      <c r="AF93" s="29"/>
      <c r="AG93" s="29"/>
      <c r="AH93" s="29"/>
      <c r="AI93" s="29"/>
      <c r="AJ93" s="29"/>
    </row>
    <row r="94" spans="1:37" s="28" customFormat="1" ht="15" customHeight="1">
      <c r="A94" s="9">
        <v>93</v>
      </c>
      <c r="B94" s="81" t="s">
        <v>121</v>
      </c>
      <c r="C94" s="11">
        <v>2006</v>
      </c>
      <c r="D94" s="82" t="s">
        <v>35</v>
      </c>
      <c r="E94" s="83">
        <v>195</v>
      </c>
      <c r="F94" s="83">
        <v>256</v>
      </c>
      <c r="G94" s="83">
        <v>328</v>
      </c>
      <c r="H94" s="83">
        <v>24</v>
      </c>
      <c r="I94" s="83">
        <v>262</v>
      </c>
      <c r="J94" s="84">
        <f t="shared" si="11"/>
        <v>27</v>
      </c>
      <c r="K94" s="84">
        <f t="shared" si="12"/>
        <v>32.162500000000001</v>
      </c>
      <c r="L94" s="84">
        <f t="shared" si="13"/>
        <v>37.699999999999996</v>
      </c>
      <c r="M94" s="84">
        <f t="shared" si="14"/>
        <v>43.5</v>
      </c>
      <c r="N94" s="84">
        <f t="shared" si="15"/>
        <v>31.9</v>
      </c>
      <c r="O94" s="84">
        <f t="shared" si="16"/>
        <v>172.26250000000002</v>
      </c>
      <c r="P94" s="84" t="str">
        <f t="shared" si="17"/>
        <v>C</v>
      </c>
      <c r="Q94" s="84" t="str">
        <f t="shared" si="18"/>
        <v>C</v>
      </c>
      <c r="R94" s="84" t="str">
        <f t="shared" si="20"/>
        <v>D</v>
      </c>
      <c r="S94" s="84" t="str">
        <f t="shared" si="20"/>
        <v>D</v>
      </c>
      <c r="T94" s="84" t="str">
        <f t="shared" si="20"/>
        <v>D</v>
      </c>
      <c r="U94" s="85" t="str">
        <f t="shared" si="19"/>
        <v>D</v>
      </c>
      <c r="V94" s="80"/>
      <c r="X94" s="57"/>
      <c r="Y94" s="50"/>
      <c r="Z94" s="38"/>
      <c r="AA94" s="29"/>
      <c r="AB94" s="29"/>
      <c r="AC94" s="29"/>
      <c r="AD94" s="29"/>
      <c r="AE94" s="29"/>
      <c r="AF94" s="29"/>
      <c r="AG94" s="29"/>
      <c r="AH94" s="29"/>
      <c r="AI94" s="29"/>
      <c r="AJ94" s="29"/>
    </row>
    <row r="95" spans="1:37" s="28" customFormat="1" ht="15" customHeight="1">
      <c r="A95" s="9">
        <v>94</v>
      </c>
      <c r="B95" s="81" t="s">
        <v>122</v>
      </c>
      <c r="C95" s="11">
        <v>2006</v>
      </c>
      <c r="D95" s="82" t="s">
        <v>14</v>
      </c>
      <c r="E95" s="83">
        <v>192</v>
      </c>
      <c r="F95" s="83">
        <v>252</v>
      </c>
      <c r="G95" s="83">
        <v>334</v>
      </c>
      <c r="H95" s="83">
        <v>21</v>
      </c>
      <c r="I95" s="83">
        <v>273</v>
      </c>
      <c r="J95" s="84">
        <f t="shared" si="11"/>
        <v>18.900000000000002</v>
      </c>
      <c r="K95" s="84">
        <f t="shared" si="12"/>
        <v>23.862500000000001</v>
      </c>
      <c r="L95" s="84">
        <f t="shared" si="13"/>
        <v>55.1</v>
      </c>
      <c r="M95" s="84">
        <f t="shared" si="14"/>
        <v>26.099999999999998</v>
      </c>
      <c r="N95" s="84">
        <f t="shared" si="15"/>
        <v>47.85</v>
      </c>
      <c r="O95" s="84">
        <f t="shared" si="16"/>
        <v>171.8125</v>
      </c>
      <c r="P95" s="84" t="str">
        <f t="shared" si="17"/>
        <v>D</v>
      </c>
      <c r="Q95" s="84" t="str">
        <f t="shared" si="18"/>
        <v>D</v>
      </c>
      <c r="R95" s="84" t="str">
        <f t="shared" si="20"/>
        <v>C</v>
      </c>
      <c r="S95" s="84" t="str">
        <f t="shared" si="20"/>
        <v>D</v>
      </c>
      <c r="T95" s="84" t="str">
        <f t="shared" si="20"/>
        <v>D</v>
      </c>
      <c r="U95" s="85" t="str">
        <f t="shared" si="19"/>
        <v>D</v>
      </c>
      <c r="V95" s="80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</row>
    <row r="96" spans="1:37" s="28" customFormat="1" ht="15" customHeight="1">
      <c r="A96" s="9">
        <v>95</v>
      </c>
      <c r="B96" s="81" t="s">
        <v>123</v>
      </c>
      <c r="C96" s="11">
        <v>2006</v>
      </c>
      <c r="D96" s="87" t="s">
        <v>33</v>
      </c>
      <c r="E96" s="83">
        <v>201</v>
      </c>
      <c r="F96" s="83">
        <v>267</v>
      </c>
      <c r="G96" s="83">
        <v>242</v>
      </c>
      <c r="H96" s="83">
        <v>22.8</v>
      </c>
      <c r="I96" s="83">
        <v>265</v>
      </c>
      <c r="J96" s="84">
        <f t="shared" si="11"/>
        <v>43.2</v>
      </c>
      <c r="K96" s="84">
        <f t="shared" si="12"/>
        <v>54.987500000000004</v>
      </c>
      <c r="L96" s="84">
        <f t="shared" si="13"/>
        <v>0</v>
      </c>
      <c r="M96" s="84">
        <f t="shared" si="14"/>
        <v>36.540000000000006</v>
      </c>
      <c r="N96" s="84">
        <f t="shared" si="15"/>
        <v>36.25</v>
      </c>
      <c r="O96" s="84">
        <f t="shared" si="16"/>
        <v>170.97750000000002</v>
      </c>
      <c r="P96" s="84" t="str">
        <f t="shared" si="17"/>
        <v>A</v>
      </c>
      <c r="Q96" s="84" t="str">
        <f t="shared" si="18"/>
        <v>A</v>
      </c>
      <c r="R96" s="84" t="str">
        <f t="shared" si="20"/>
        <v>D</v>
      </c>
      <c r="S96" s="84" t="str">
        <f t="shared" si="20"/>
        <v>D</v>
      </c>
      <c r="T96" s="84" t="str">
        <f t="shared" si="20"/>
        <v>D</v>
      </c>
      <c r="U96" s="85" t="str">
        <f t="shared" si="19"/>
        <v>D</v>
      </c>
      <c r="V96" s="80"/>
      <c r="X96" s="19"/>
      <c r="Y96" s="29"/>
      <c r="Z96" s="38"/>
      <c r="AA96" s="29"/>
      <c r="AB96" s="29"/>
      <c r="AC96" s="29"/>
      <c r="AD96" s="29"/>
      <c r="AE96" s="29"/>
      <c r="AF96" s="29"/>
      <c r="AG96" s="29"/>
      <c r="AH96" s="29"/>
      <c r="AI96" s="29"/>
      <c r="AJ96" s="29"/>
    </row>
    <row r="97" spans="1:36" s="28" customFormat="1" ht="15" customHeight="1">
      <c r="A97" s="9">
        <v>96</v>
      </c>
      <c r="B97" s="95" t="s">
        <v>124</v>
      </c>
      <c r="C97" s="11">
        <v>2004</v>
      </c>
      <c r="D97" s="87" t="s">
        <v>21</v>
      </c>
      <c r="E97" s="81">
        <v>193</v>
      </c>
      <c r="F97" s="81">
        <v>250</v>
      </c>
      <c r="G97" s="81">
        <v>331</v>
      </c>
      <c r="H97" s="81">
        <v>24.8</v>
      </c>
      <c r="I97" s="81">
        <v>264</v>
      </c>
      <c r="J97" s="84">
        <f t="shared" si="11"/>
        <v>21.6</v>
      </c>
      <c r="K97" s="84">
        <f t="shared" si="12"/>
        <v>19.712500000000002</v>
      </c>
      <c r="L97" s="84">
        <f t="shared" si="13"/>
        <v>46.4</v>
      </c>
      <c r="M97" s="84">
        <f t="shared" si="14"/>
        <v>48.14</v>
      </c>
      <c r="N97" s="84">
        <f t="shared" si="15"/>
        <v>34.799999999999997</v>
      </c>
      <c r="O97" s="84">
        <f t="shared" si="16"/>
        <v>170.65250000000003</v>
      </c>
      <c r="P97" s="84" t="str">
        <f t="shared" si="17"/>
        <v>D</v>
      </c>
      <c r="Q97" s="84" t="str">
        <f t="shared" si="18"/>
        <v>D</v>
      </c>
      <c r="R97" s="84" t="str">
        <f t="shared" si="20"/>
        <v>D</v>
      </c>
      <c r="S97" s="84" t="str">
        <f t="shared" si="20"/>
        <v>D</v>
      </c>
      <c r="T97" s="84" t="str">
        <f t="shared" si="20"/>
        <v>D</v>
      </c>
      <c r="U97" s="85" t="str">
        <f t="shared" si="19"/>
        <v>D</v>
      </c>
      <c r="V97" s="80"/>
      <c r="X97" s="29"/>
      <c r="Y97" s="29"/>
      <c r="Z97" s="38"/>
      <c r="AA97" s="29"/>
      <c r="AB97" s="29"/>
      <c r="AC97" s="29"/>
      <c r="AD97" s="29"/>
      <c r="AE97" s="29"/>
      <c r="AF97" s="29"/>
      <c r="AG97" s="29"/>
      <c r="AH97" s="29"/>
      <c r="AI97" s="29"/>
      <c r="AJ97" s="29"/>
    </row>
    <row r="98" spans="1:36" s="28" customFormat="1" ht="15" customHeight="1">
      <c r="A98" s="9">
        <v>97</v>
      </c>
      <c r="B98" s="95" t="s">
        <v>125</v>
      </c>
      <c r="C98" s="11">
        <v>2005</v>
      </c>
      <c r="D98" s="87" t="s">
        <v>119</v>
      </c>
      <c r="E98" s="81">
        <v>191</v>
      </c>
      <c r="F98" s="81">
        <v>253</v>
      </c>
      <c r="G98" s="81">
        <v>328</v>
      </c>
      <c r="H98" s="81">
        <v>25.4</v>
      </c>
      <c r="I98" s="81">
        <v>267</v>
      </c>
      <c r="J98" s="84">
        <f t="shared" si="11"/>
        <v>16.200000000000003</v>
      </c>
      <c r="K98" s="84">
        <f t="shared" si="12"/>
        <v>25.937500000000004</v>
      </c>
      <c r="L98" s="84">
        <f t="shared" si="13"/>
        <v>37.699999999999996</v>
      </c>
      <c r="M98" s="84">
        <f t="shared" si="14"/>
        <v>51.61999999999999</v>
      </c>
      <c r="N98" s="84">
        <f t="shared" si="15"/>
        <v>39.15</v>
      </c>
      <c r="O98" s="84">
        <f t="shared" si="16"/>
        <v>170.60749999999999</v>
      </c>
      <c r="P98" s="84" t="str">
        <f t="shared" si="17"/>
        <v>D</v>
      </c>
      <c r="Q98" s="84" t="str">
        <f t="shared" si="18"/>
        <v>D</v>
      </c>
      <c r="R98" s="84" t="str">
        <f t="shared" si="20"/>
        <v>D</v>
      </c>
      <c r="S98" s="84" t="str">
        <f t="shared" si="20"/>
        <v>C</v>
      </c>
      <c r="T98" s="84" t="str">
        <f t="shared" si="20"/>
        <v>D</v>
      </c>
      <c r="U98" s="85" t="str">
        <f t="shared" si="19"/>
        <v>D</v>
      </c>
      <c r="V98" s="80"/>
      <c r="X98" s="29"/>
      <c r="Y98" s="29"/>
      <c r="Z98" s="38"/>
      <c r="AA98" s="29"/>
      <c r="AB98" s="29"/>
      <c r="AC98" s="29"/>
      <c r="AD98" s="29"/>
      <c r="AE98" s="29"/>
      <c r="AF98" s="29"/>
      <c r="AG98" s="29"/>
      <c r="AH98" s="29"/>
      <c r="AI98" s="29"/>
      <c r="AJ98" s="29"/>
    </row>
    <row r="99" spans="1:36" s="28" customFormat="1" ht="15" customHeight="1">
      <c r="A99" s="9">
        <v>98</v>
      </c>
      <c r="B99" s="93" t="s">
        <v>126</v>
      </c>
      <c r="C99" s="11">
        <v>2006</v>
      </c>
      <c r="D99" s="87" t="s">
        <v>21</v>
      </c>
      <c r="E99" s="98">
        <v>196</v>
      </c>
      <c r="F99" s="98">
        <v>254</v>
      </c>
      <c r="G99" s="98">
        <v>328</v>
      </c>
      <c r="H99" s="99">
        <v>25.2</v>
      </c>
      <c r="I99" s="99">
        <v>257</v>
      </c>
      <c r="J99" s="84">
        <f t="shared" si="11"/>
        <v>29.700000000000003</v>
      </c>
      <c r="K99" s="84">
        <f t="shared" si="12"/>
        <v>28.012500000000003</v>
      </c>
      <c r="L99" s="84">
        <f t="shared" si="13"/>
        <v>37.699999999999996</v>
      </c>
      <c r="M99" s="84">
        <f t="shared" si="14"/>
        <v>50.459999999999994</v>
      </c>
      <c r="N99" s="84">
        <f t="shared" si="15"/>
        <v>24.65</v>
      </c>
      <c r="O99" s="84">
        <f t="shared" si="16"/>
        <v>170.52250000000001</v>
      </c>
      <c r="P99" s="84" t="str">
        <f t="shared" si="17"/>
        <v>C</v>
      </c>
      <c r="Q99" s="84" t="str">
        <f t="shared" si="18"/>
        <v>C</v>
      </c>
      <c r="R99" s="84" t="str">
        <f t="shared" si="20"/>
        <v>D</v>
      </c>
      <c r="S99" s="84" t="str">
        <f t="shared" si="20"/>
        <v>C</v>
      </c>
      <c r="T99" s="84" t="str">
        <f t="shared" si="20"/>
        <v>D</v>
      </c>
      <c r="U99" s="85" t="str">
        <f t="shared" si="19"/>
        <v>D</v>
      </c>
      <c r="V99" s="80"/>
      <c r="X99" s="19"/>
      <c r="Y99" s="29"/>
      <c r="Z99" s="38"/>
      <c r="AA99" s="29"/>
      <c r="AB99" s="29"/>
      <c r="AC99" s="29"/>
      <c r="AD99" s="29"/>
      <c r="AE99" s="29"/>
      <c r="AF99" s="29"/>
      <c r="AG99" s="29"/>
      <c r="AH99" s="29"/>
      <c r="AI99" s="29"/>
      <c r="AJ99" s="29"/>
    </row>
    <row r="100" spans="1:36" s="28" customFormat="1" ht="15" customHeight="1">
      <c r="A100" s="9">
        <v>99</v>
      </c>
      <c r="B100" s="81" t="s">
        <v>127</v>
      </c>
      <c r="C100" s="11">
        <v>2004</v>
      </c>
      <c r="D100" s="87" t="s">
        <v>119</v>
      </c>
      <c r="E100" s="81">
        <v>190</v>
      </c>
      <c r="F100" s="81">
        <v>244</v>
      </c>
      <c r="G100" s="81">
        <v>330</v>
      </c>
      <c r="H100" s="81">
        <v>24</v>
      </c>
      <c r="I100" s="81">
        <v>282</v>
      </c>
      <c r="J100" s="84">
        <f t="shared" si="11"/>
        <v>13.5</v>
      </c>
      <c r="K100" s="84">
        <f t="shared" si="12"/>
        <v>7.2625000000000011</v>
      </c>
      <c r="L100" s="84">
        <f t="shared" si="13"/>
        <v>43.5</v>
      </c>
      <c r="M100" s="84">
        <f t="shared" si="14"/>
        <v>43.5</v>
      </c>
      <c r="N100" s="84">
        <f t="shared" si="15"/>
        <v>60.9</v>
      </c>
      <c r="O100" s="84">
        <f t="shared" si="16"/>
        <v>168.66249999999999</v>
      </c>
      <c r="P100" s="84" t="str">
        <f t="shared" si="17"/>
        <v>D</v>
      </c>
      <c r="Q100" s="84" t="str">
        <f t="shared" si="18"/>
        <v>D</v>
      </c>
      <c r="R100" s="84" t="str">
        <f t="shared" si="20"/>
        <v>D</v>
      </c>
      <c r="S100" s="84" t="str">
        <f t="shared" si="20"/>
        <v>D</v>
      </c>
      <c r="T100" s="84" t="str">
        <f t="shared" si="20"/>
        <v>B</v>
      </c>
      <c r="U100" s="85" t="str">
        <f t="shared" si="19"/>
        <v>D</v>
      </c>
      <c r="V100" s="80"/>
      <c r="X100" s="29"/>
      <c r="Y100" s="29"/>
      <c r="Z100" s="38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</row>
    <row r="101" spans="1:36" s="28" customFormat="1" ht="15" customHeight="1">
      <c r="A101" s="9">
        <v>100</v>
      </c>
      <c r="B101" s="81" t="s">
        <v>128</v>
      </c>
      <c r="C101" s="11">
        <v>2008</v>
      </c>
      <c r="D101" s="82" t="s">
        <v>75</v>
      </c>
      <c r="E101" s="83">
        <v>196</v>
      </c>
      <c r="F101" s="83">
        <v>259</v>
      </c>
      <c r="G101" s="83">
        <v>330</v>
      </c>
      <c r="H101" s="83">
        <v>17.899999999999999</v>
      </c>
      <c r="I101" s="83">
        <v>273</v>
      </c>
      <c r="J101" s="84">
        <f t="shared" si="11"/>
        <v>29.700000000000003</v>
      </c>
      <c r="K101" s="84">
        <f t="shared" si="12"/>
        <v>38.387500000000003</v>
      </c>
      <c r="L101" s="84">
        <f t="shared" si="13"/>
        <v>43.5</v>
      </c>
      <c r="M101" s="84">
        <f t="shared" si="14"/>
        <v>8.1199999999999921</v>
      </c>
      <c r="N101" s="84">
        <f t="shared" si="15"/>
        <v>47.85</v>
      </c>
      <c r="O101" s="84">
        <f t="shared" si="16"/>
        <v>167.5575</v>
      </c>
      <c r="P101" s="84" t="str">
        <f t="shared" si="17"/>
        <v>C</v>
      </c>
      <c r="Q101" s="84" t="str">
        <f t="shared" si="18"/>
        <v>C</v>
      </c>
      <c r="R101" s="84" t="str">
        <f t="shared" si="20"/>
        <v>D</v>
      </c>
      <c r="S101" s="84" t="str">
        <f t="shared" si="20"/>
        <v>D</v>
      </c>
      <c r="T101" s="84" t="str">
        <f t="shared" si="20"/>
        <v>D</v>
      </c>
      <c r="U101" s="85" t="str">
        <f t="shared" si="19"/>
        <v>D</v>
      </c>
      <c r="V101" s="80"/>
      <c r="X101" s="29"/>
      <c r="Y101" s="29"/>
      <c r="Z101" s="38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</row>
    <row r="102" spans="1:36" s="28" customFormat="1" ht="15" customHeight="1">
      <c r="A102" s="9">
        <v>101</v>
      </c>
      <c r="B102" s="100" t="s">
        <v>129</v>
      </c>
      <c r="C102" s="11">
        <v>2007</v>
      </c>
      <c r="D102" s="87" t="s">
        <v>30</v>
      </c>
      <c r="E102" s="100">
        <v>196</v>
      </c>
      <c r="F102" s="81">
        <v>261</v>
      </c>
      <c r="G102" s="100">
        <v>328</v>
      </c>
      <c r="H102" s="81">
        <v>22.9</v>
      </c>
      <c r="I102" s="100">
        <v>253</v>
      </c>
      <c r="J102" s="84">
        <f t="shared" si="11"/>
        <v>29.700000000000003</v>
      </c>
      <c r="K102" s="84">
        <f t="shared" si="12"/>
        <v>42.537500000000001</v>
      </c>
      <c r="L102" s="84">
        <f t="shared" si="13"/>
        <v>37.699999999999996</v>
      </c>
      <c r="M102" s="84">
        <f t="shared" si="14"/>
        <v>37.11999999999999</v>
      </c>
      <c r="N102" s="84">
        <f t="shared" si="15"/>
        <v>18.849999999999998</v>
      </c>
      <c r="O102" s="84">
        <f t="shared" si="16"/>
        <v>165.9075</v>
      </c>
      <c r="P102" s="84" t="str">
        <f t="shared" si="17"/>
        <v>C</v>
      </c>
      <c r="Q102" s="84" t="str">
        <f t="shared" si="18"/>
        <v>C</v>
      </c>
      <c r="R102" s="84" t="str">
        <f t="shared" si="20"/>
        <v>D</v>
      </c>
      <c r="S102" s="84" t="str">
        <f t="shared" si="20"/>
        <v>D</v>
      </c>
      <c r="T102" s="84" t="str">
        <f t="shared" si="20"/>
        <v>D</v>
      </c>
      <c r="U102" s="85" t="str">
        <f t="shared" si="19"/>
        <v>D</v>
      </c>
      <c r="V102" s="80"/>
      <c r="X102" s="29"/>
      <c r="Y102" s="101"/>
      <c r="Z102" s="102"/>
      <c r="AA102" s="101"/>
      <c r="AB102" s="29"/>
      <c r="AC102" s="29"/>
      <c r="AD102" s="101"/>
      <c r="AE102" s="29"/>
      <c r="AF102" s="29"/>
      <c r="AG102" s="29"/>
      <c r="AH102" s="29"/>
      <c r="AI102" s="29"/>
      <c r="AJ102" s="101"/>
    </row>
    <row r="103" spans="1:36" s="28" customFormat="1" ht="15" customHeight="1">
      <c r="A103" s="9">
        <v>102</v>
      </c>
      <c r="B103" s="81" t="s">
        <v>130</v>
      </c>
      <c r="C103" s="11">
        <v>2005</v>
      </c>
      <c r="D103" s="87" t="s">
        <v>49</v>
      </c>
      <c r="E103" s="81">
        <v>196</v>
      </c>
      <c r="F103" s="81">
        <v>262</v>
      </c>
      <c r="G103" s="81">
        <v>328</v>
      </c>
      <c r="H103" s="81">
        <v>20</v>
      </c>
      <c r="I103" s="81">
        <v>262</v>
      </c>
      <c r="J103" s="84">
        <f t="shared" si="11"/>
        <v>29.700000000000003</v>
      </c>
      <c r="K103" s="84">
        <f t="shared" si="12"/>
        <v>44.612500000000004</v>
      </c>
      <c r="L103" s="84">
        <f t="shared" si="13"/>
        <v>37.699999999999996</v>
      </c>
      <c r="M103" s="84">
        <f t="shared" si="14"/>
        <v>20.3</v>
      </c>
      <c r="N103" s="84">
        <f t="shared" si="15"/>
        <v>31.9</v>
      </c>
      <c r="O103" s="84">
        <f t="shared" si="16"/>
        <v>164.21250000000001</v>
      </c>
      <c r="P103" s="84" t="str">
        <f t="shared" si="17"/>
        <v>C</v>
      </c>
      <c r="Q103" s="84" t="str">
        <f t="shared" si="18"/>
        <v>C</v>
      </c>
      <c r="R103" s="84" t="str">
        <f t="shared" si="20"/>
        <v>D</v>
      </c>
      <c r="S103" s="84" t="str">
        <f t="shared" si="20"/>
        <v>D</v>
      </c>
      <c r="T103" s="84" t="str">
        <f t="shared" si="20"/>
        <v>D</v>
      </c>
      <c r="U103" s="85" t="str">
        <f t="shared" si="19"/>
        <v>D</v>
      </c>
      <c r="V103" s="80"/>
      <c r="X103" s="29"/>
      <c r="Y103" s="29"/>
      <c r="Z103" s="38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</row>
    <row r="104" spans="1:36" s="28" customFormat="1" ht="15" customHeight="1">
      <c r="A104" s="9">
        <v>103</v>
      </c>
      <c r="B104" s="81" t="s">
        <v>131</v>
      </c>
      <c r="C104" s="11">
        <v>2007</v>
      </c>
      <c r="D104" s="87" t="s">
        <v>132</v>
      </c>
      <c r="E104" s="81">
        <v>188</v>
      </c>
      <c r="F104" s="81">
        <v>248</v>
      </c>
      <c r="G104" s="81">
        <v>328</v>
      </c>
      <c r="H104" s="81">
        <v>27.9</v>
      </c>
      <c r="I104" s="81">
        <v>264</v>
      </c>
      <c r="J104" s="84">
        <f t="shared" si="11"/>
        <v>8.1000000000000014</v>
      </c>
      <c r="K104" s="84">
        <f t="shared" si="12"/>
        <v>15.562500000000002</v>
      </c>
      <c r="L104" s="84">
        <f t="shared" si="13"/>
        <v>37.699999999999996</v>
      </c>
      <c r="M104" s="84">
        <f t="shared" si="14"/>
        <v>66.11999999999999</v>
      </c>
      <c r="N104" s="84">
        <f t="shared" si="15"/>
        <v>34.799999999999997</v>
      </c>
      <c r="O104" s="84">
        <f t="shared" si="16"/>
        <v>162.28249999999997</v>
      </c>
      <c r="P104" s="84" t="str">
        <f t="shared" si="17"/>
        <v>D</v>
      </c>
      <c r="Q104" s="84" t="str">
        <f t="shared" si="18"/>
        <v>D</v>
      </c>
      <c r="R104" s="84" t="str">
        <f t="shared" si="20"/>
        <v>D</v>
      </c>
      <c r="S104" s="84" t="str">
        <f t="shared" si="20"/>
        <v>B</v>
      </c>
      <c r="T104" s="84" t="str">
        <f t="shared" si="20"/>
        <v>D</v>
      </c>
      <c r="U104" s="85" t="str">
        <f t="shared" si="19"/>
        <v>D</v>
      </c>
      <c r="V104" s="80"/>
      <c r="X104" s="29"/>
      <c r="Y104" s="29"/>
      <c r="Z104" s="38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</row>
    <row r="105" spans="1:36" s="28" customFormat="1" ht="15" customHeight="1">
      <c r="A105" s="9">
        <v>104</v>
      </c>
      <c r="B105" s="81" t="s">
        <v>133</v>
      </c>
      <c r="C105" s="11">
        <v>2006</v>
      </c>
      <c r="D105" s="87" t="s">
        <v>16</v>
      </c>
      <c r="E105" s="81">
        <v>196</v>
      </c>
      <c r="F105" s="81">
        <v>257</v>
      </c>
      <c r="G105" s="81">
        <v>330</v>
      </c>
      <c r="H105" s="81">
        <v>21.6</v>
      </c>
      <c r="I105" s="81">
        <v>257</v>
      </c>
      <c r="J105" s="84">
        <f t="shared" si="11"/>
        <v>29.700000000000003</v>
      </c>
      <c r="K105" s="84">
        <f t="shared" si="12"/>
        <v>34.237500000000004</v>
      </c>
      <c r="L105" s="84">
        <f t="shared" si="13"/>
        <v>43.5</v>
      </c>
      <c r="M105" s="84">
        <f t="shared" si="14"/>
        <v>29.580000000000009</v>
      </c>
      <c r="N105" s="84">
        <f t="shared" si="15"/>
        <v>24.65</v>
      </c>
      <c r="O105" s="84">
        <f t="shared" si="16"/>
        <v>161.66750000000002</v>
      </c>
      <c r="P105" s="84" t="str">
        <f t="shared" si="17"/>
        <v>C</v>
      </c>
      <c r="Q105" s="84" t="str">
        <f t="shared" si="18"/>
        <v>C</v>
      </c>
      <c r="R105" s="84" t="str">
        <f t="shared" si="20"/>
        <v>D</v>
      </c>
      <c r="S105" s="84" t="str">
        <f t="shared" si="20"/>
        <v>D</v>
      </c>
      <c r="T105" s="84" t="str">
        <f t="shared" si="20"/>
        <v>D</v>
      </c>
      <c r="U105" s="85" t="str">
        <f t="shared" si="19"/>
        <v>D</v>
      </c>
      <c r="V105" s="80"/>
      <c r="X105" s="29"/>
      <c r="Y105" s="29"/>
      <c r="Z105" s="38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</row>
    <row r="106" spans="1:36" s="28" customFormat="1" ht="15" customHeight="1">
      <c r="A106" s="9">
        <v>105</v>
      </c>
      <c r="B106" s="81" t="s">
        <v>133</v>
      </c>
      <c r="C106" s="11">
        <v>2006</v>
      </c>
      <c r="D106" s="87" t="s">
        <v>16</v>
      </c>
      <c r="E106" s="81">
        <v>196</v>
      </c>
      <c r="F106" s="81">
        <v>257</v>
      </c>
      <c r="G106" s="81">
        <v>330</v>
      </c>
      <c r="H106" s="81">
        <v>21.6</v>
      </c>
      <c r="I106" s="81">
        <v>257</v>
      </c>
      <c r="J106" s="84">
        <f t="shared" si="11"/>
        <v>29.700000000000003</v>
      </c>
      <c r="K106" s="84">
        <f t="shared" si="12"/>
        <v>34.237500000000004</v>
      </c>
      <c r="L106" s="84">
        <f t="shared" si="13"/>
        <v>43.5</v>
      </c>
      <c r="M106" s="84">
        <f t="shared" si="14"/>
        <v>29.580000000000009</v>
      </c>
      <c r="N106" s="84">
        <f t="shared" si="15"/>
        <v>24.65</v>
      </c>
      <c r="O106" s="84">
        <f t="shared" si="16"/>
        <v>161.66750000000002</v>
      </c>
      <c r="P106" s="84" t="str">
        <f t="shared" si="17"/>
        <v>C</v>
      </c>
      <c r="Q106" s="84" t="str">
        <f t="shared" si="18"/>
        <v>C</v>
      </c>
      <c r="R106" s="84" t="str">
        <f t="shared" si="20"/>
        <v>D</v>
      </c>
      <c r="S106" s="84" t="str">
        <f t="shared" si="20"/>
        <v>D</v>
      </c>
      <c r="T106" s="84" t="str">
        <f t="shared" si="20"/>
        <v>D</v>
      </c>
      <c r="U106" s="85" t="s">
        <v>134</v>
      </c>
      <c r="V106" s="80"/>
      <c r="X106" s="29"/>
      <c r="Y106" s="29"/>
      <c r="Z106" s="38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</row>
    <row r="107" spans="1:36" s="28" customFormat="1" ht="15" customHeight="1">
      <c r="A107" s="9">
        <v>106</v>
      </c>
      <c r="B107" s="95" t="s">
        <v>135</v>
      </c>
      <c r="C107" s="11">
        <v>2005</v>
      </c>
      <c r="D107" s="87" t="s">
        <v>45</v>
      </c>
      <c r="E107" s="81">
        <v>188</v>
      </c>
      <c r="F107" s="81">
        <v>248</v>
      </c>
      <c r="G107" s="81">
        <v>324</v>
      </c>
      <c r="H107" s="81">
        <v>20.7</v>
      </c>
      <c r="I107" s="81">
        <v>299</v>
      </c>
      <c r="J107" s="84">
        <f t="shared" si="11"/>
        <v>8.1000000000000014</v>
      </c>
      <c r="K107" s="84">
        <f t="shared" si="12"/>
        <v>15.562500000000002</v>
      </c>
      <c r="L107" s="84">
        <f t="shared" si="13"/>
        <v>26.099999999999998</v>
      </c>
      <c r="M107" s="84">
        <f t="shared" si="14"/>
        <v>24.359999999999996</v>
      </c>
      <c r="N107" s="84">
        <f t="shared" si="15"/>
        <v>85.55</v>
      </c>
      <c r="O107" s="84">
        <f t="shared" si="16"/>
        <v>159.67250000000001</v>
      </c>
      <c r="P107" s="84" t="str">
        <f t="shared" si="17"/>
        <v>D</v>
      </c>
      <c r="Q107" s="84" t="str">
        <f t="shared" si="18"/>
        <v>D</v>
      </c>
      <c r="R107" s="84" t="str">
        <f t="shared" si="20"/>
        <v>D</v>
      </c>
      <c r="S107" s="84" t="str">
        <f t="shared" si="20"/>
        <v>D</v>
      </c>
      <c r="T107" s="84" t="str">
        <f t="shared" si="20"/>
        <v>A</v>
      </c>
      <c r="U107" s="85" t="str">
        <f t="shared" ref="U107:U170" si="21">IF(O107&gt;=290,"A",IF(O107&gt;=240,"B",IF(O107&gt;=200,"C","D")))</f>
        <v>D</v>
      </c>
      <c r="V107" s="80"/>
      <c r="X107" s="29"/>
      <c r="Y107" s="29"/>
      <c r="Z107" s="38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</row>
    <row r="108" spans="1:36" s="28" customFormat="1" ht="15" customHeight="1">
      <c r="A108" s="9">
        <v>107</v>
      </c>
      <c r="B108" s="81" t="s">
        <v>136</v>
      </c>
      <c r="C108" s="11">
        <v>2006</v>
      </c>
      <c r="D108" s="82" t="s">
        <v>88</v>
      </c>
      <c r="E108" s="83">
        <v>189</v>
      </c>
      <c r="F108" s="83">
        <v>247</v>
      </c>
      <c r="G108" s="83">
        <v>324</v>
      </c>
      <c r="H108" s="83">
        <v>29</v>
      </c>
      <c r="I108" s="83">
        <v>265</v>
      </c>
      <c r="J108" s="84">
        <f t="shared" si="11"/>
        <v>10.8</v>
      </c>
      <c r="K108" s="84">
        <f t="shared" si="12"/>
        <v>13.487500000000001</v>
      </c>
      <c r="L108" s="84">
        <f t="shared" si="13"/>
        <v>26.099999999999998</v>
      </c>
      <c r="M108" s="84">
        <f t="shared" si="14"/>
        <v>72.5</v>
      </c>
      <c r="N108" s="84">
        <f t="shared" si="15"/>
        <v>36.25</v>
      </c>
      <c r="O108" s="84">
        <f t="shared" si="16"/>
        <v>159.13749999999999</v>
      </c>
      <c r="P108" s="84" t="str">
        <f t="shared" si="17"/>
        <v>D</v>
      </c>
      <c r="Q108" s="84" t="str">
        <f t="shared" si="18"/>
        <v>D</v>
      </c>
      <c r="R108" s="84" t="str">
        <f t="shared" si="20"/>
        <v>D</v>
      </c>
      <c r="S108" s="84" t="str">
        <f t="shared" si="20"/>
        <v>B</v>
      </c>
      <c r="T108" s="84" t="str">
        <f t="shared" si="20"/>
        <v>D</v>
      </c>
      <c r="U108" s="85" t="str">
        <f t="shared" si="21"/>
        <v>D</v>
      </c>
      <c r="V108" s="80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</row>
    <row r="109" spans="1:36" s="28" customFormat="1" ht="15" customHeight="1">
      <c r="A109" s="9">
        <v>108</v>
      </c>
      <c r="B109" s="81" t="s">
        <v>137</v>
      </c>
      <c r="C109" s="11">
        <v>2008</v>
      </c>
      <c r="D109" s="87" t="s">
        <v>38</v>
      </c>
      <c r="E109" s="81">
        <v>189</v>
      </c>
      <c r="F109" s="81">
        <v>250</v>
      </c>
      <c r="G109" s="81">
        <v>330</v>
      </c>
      <c r="H109" s="81">
        <v>23.6</v>
      </c>
      <c r="I109" s="81">
        <v>270</v>
      </c>
      <c r="J109" s="84">
        <f t="shared" si="11"/>
        <v>10.8</v>
      </c>
      <c r="K109" s="84">
        <f t="shared" si="12"/>
        <v>19.712500000000002</v>
      </c>
      <c r="L109" s="84">
        <f t="shared" si="13"/>
        <v>43.5</v>
      </c>
      <c r="M109" s="84">
        <f t="shared" si="14"/>
        <v>41.180000000000007</v>
      </c>
      <c r="N109" s="84">
        <f t="shared" si="15"/>
        <v>43.5</v>
      </c>
      <c r="O109" s="84">
        <f t="shared" si="16"/>
        <v>158.6925</v>
      </c>
      <c r="P109" s="84" t="str">
        <f t="shared" si="17"/>
        <v>D</v>
      </c>
      <c r="Q109" s="84" t="str">
        <f t="shared" si="18"/>
        <v>D</v>
      </c>
      <c r="R109" s="84" t="str">
        <f t="shared" si="20"/>
        <v>D</v>
      </c>
      <c r="S109" s="84" t="str">
        <f t="shared" si="20"/>
        <v>D</v>
      </c>
      <c r="T109" s="84" t="str">
        <f t="shared" si="20"/>
        <v>D</v>
      </c>
      <c r="U109" s="85" t="str">
        <f t="shared" si="21"/>
        <v>D</v>
      </c>
      <c r="V109" s="80"/>
      <c r="X109" s="56"/>
      <c r="Y109" s="29"/>
      <c r="Z109" s="38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</row>
    <row r="110" spans="1:36" s="28" customFormat="1" ht="15" customHeight="1">
      <c r="A110" s="9">
        <v>109</v>
      </c>
      <c r="B110" s="81" t="s">
        <v>138</v>
      </c>
      <c r="C110" s="11">
        <v>2004</v>
      </c>
      <c r="D110" s="87" t="s">
        <v>8</v>
      </c>
      <c r="E110" s="81">
        <v>201</v>
      </c>
      <c r="F110" s="81">
        <v>261</v>
      </c>
      <c r="G110" s="81">
        <v>328</v>
      </c>
      <c r="H110" s="81">
        <v>22.4</v>
      </c>
      <c r="I110" s="81">
        <v>240</v>
      </c>
      <c r="J110" s="84">
        <f t="shared" si="11"/>
        <v>43.2</v>
      </c>
      <c r="K110" s="84">
        <f t="shared" si="12"/>
        <v>42.537500000000001</v>
      </c>
      <c r="L110" s="84">
        <f t="shared" si="13"/>
        <v>37.699999999999996</v>
      </c>
      <c r="M110" s="84">
        <f t="shared" si="14"/>
        <v>34.219999999999992</v>
      </c>
      <c r="N110" s="84">
        <f t="shared" si="15"/>
        <v>0</v>
      </c>
      <c r="O110" s="84">
        <f t="shared" si="16"/>
        <v>157.6575</v>
      </c>
      <c r="P110" s="84" t="str">
        <f t="shared" si="17"/>
        <v>A</v>
      </c>
      <c r="Q110" s="84" t="str">
        <f t="shared" si="18"/>
        <v>A</v>
      </c>
      <c r="R110" s="84" t="str">
        <f t="shared" si="20"/>
        <v>D</v>
      </c>
      <c r="S110" s="84" t="str">
        <f t="shared" si="20"/>
        <v>D</v>
      </c>
      <c r="T110" s="84" t="str">
        <f t="shared" si="20"/>
        <v>D</v>
      </c>
      <c r="U110" s="85" t="str">
        <f t="shared" si="21"/>
        <v>D</v>
      </c>
      <c r="V110" s="80"/>
      <c r="X110" s="57"/>
      <c r="Y110" s="29"/>
      <c r="Z110" s="38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</row>
    <row r="111" spans="1:36" s="28" customFormat="1" ht="15" customHeight="1">
      <c r="A111" s="9">
        <v>110</v>
      </c>
      <c r="B111" s="81" t="s">
        <v>139</v>
      </c>
      <c r="C111" s="11">
        <v>2009</v>
      </c>
      <c r="D111" s="87" t="s">
        <v>21</v>
      </c>
      <c r="E111" s="81">
        <v>193</v>
      </c>
      <c r="F111" s="81">
        <v>258</v>
      </c>
      <c r="G111" s="81">
        <v>334</v>
      </c>
      <c r="H111" s="81">
        <v>21.6</v>
      </c>
      <c r="I111" s="81">
        <v>250</v>
      </c>
      <c r="J111" s="84">
        <f t="shared" si="11"/>
        <v>21.6</v>
      </c>
      <c r="K111" s="84">
        <f t="shared" si="12"/>
        <v>36.3125</v>
      </c>
      <c r="L111" s="84">
        <f t="shared" si="13"/>
        <v>55.1</v>
      </c>
      <c r="M111" s="84">
        <f t="shared" si="14"/>
        <v>29.580000000000009</v>
      </c>
      <c r="N111" s="84">
        <f t="shared" si="15"/>
        <v>14.5</v>
      </c>
      <c r="O111" s="84">
        <f t="shared" si="16"/>
        <v>157.0925</v>
      </c>
      <c r="P111" s="84" t="str">
        <f t="shared" si="17"/>
        <v>D</v>
      </c>
      <c r="Q111" s="84" t="str">
        <f t="shared" si="18"/>
        <v>D</v>
      </c>
      <c r="R111" s="84" t="str">
        <f t="shared" si="20"/>
        <v>C</v>
      </c>
      <c r="S111" s="84" t="str">
        <f t="shared" si="20"/>
        <v>D</v>
      </c>
      <c r="T111" s="84" t="str">
        <f t="shared" si="20"/>
        <v>D</v>
      </c>
      <c r="U111" s="85" t="str">
        <f t="shared" si="21"/>
        <v>D</v>
      </c>
      <c r="V111" s="80"/>
      <c r="X111" s="57"/>
      <c r="Y111" s="29"/>
      <c r="Z111" s="38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</row>
    <row r="112" spans="1:36" s="28" customFormat="1" ht="15" customHeight="1">
      <c r="A112" s="9">
        <v>111</v>
      </c>
      <c r="B112" s="81" t="s">
        <v>140</v>
      </c>
      <c r="C112" s="11">
        <v>2007</v>
      </c>
      <c r="D112" s="82" t="s">
        <v>57</v>
      </c>
      <c r="E112" s="83">
        <v>195</v>
      </c>
      <c r="F112" s="83">
        <v>252</v>
      </c>
      <c r="G112" s="83">
        <v>332</v>
      </c>
      <c r="H112" s="83">
        <v>20.8</v>
      </c>
      <c r="I112" s="83">
        <v>262</v>
      </c>
      <c r="J112" s="84">
        <f t="shared" si="11"/>
        <v>27</v>
      </c>
      <c r="K112" s="84">
        <f t="shared" si="12"/>
        <v>23.862500000000001</v>
      </c>
      <c r="L112" s="84">
        <f t="shared" si="13"/>
        <v>49.3</v>
      </c>
      <c r="M112" s="84">
        <f t="shared" si="14"/>
        <v>24.940000000000005</v>
      </c>
      <c r="N112" s="84">
        <f t="shared" si="15"/>
        <v>31.9</v>
      </c>
      <c r="O112" s="84">
        <f t="shared" si="16"/>
        <v>157.0025</v>
      </c>
      <c r="P112" s="84" t="str">
        <f t="shared" si="17"/>
        <v>C</v>
      </c>
      <c r="Q112" s="84" t="str">
        <f t="shared" si="18"/>
        <v>C</v>
      </c>
      <c r="R112" s="84" t="str">
        <f t="shared" si="20"/>
        <v>D</v>
      </c>
      <c r="S112" s="84" t="str">
        <f t="shared" si="20"/>
        <v>D</v>
      </c>
      <c r="T112" s="84" t="str">
        <f t="shared" si="20"/>
        <v>D</v>
      </c>
      <c r="U112" s="85" t="str">
        <f t="shared" si="21"/>
        <v>D</v>
      </c>
      <c r="V112" s="80"/>
      <c r="X112" s="57"/>
      <c r="Y112" s="29"/>
      <c r="Z112" s="38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</row>
    <row r="113" spans="1:36" s="28" customFormat="1" ht="15" customHeight="1">
      <c r="A113" s="9">
        <v>112</v>
      </c>
      <c r="B113" s="81" t="s">
        <v>141</v>
      </c>
      <c r="C113" s="11">
        <v>2006</v>
      </c>
      <c r="D113" s="82" t="s">
        <v>57</v>
      </c>
      <c r="E113" s="83">
        <v>193</v>
      </c>
      <c r="F113" s="83">
        <v>255</v>
      </c>
      <c r="G113" s="83">
        <v>326</v>
      </c>
      <c r="H113" s="83">
        <v>23.4</v>
      </c>
      <c r="I113" s="83">
        <v>263</v>
      </c>
      <c r="J113" s="84">
        <f t="shared" si="11"/>
        <v>21.6</v>
      </c>
      <c r="K113" s="84">
        <f t="shared" si="12"/>
        <v>30.087500000000002</v>
      </c>
      <c r="L113" s="84">
        <f t="shared" si="13"/>
        <v>31.9</v>
      </c>
      <c r="M113" s="84">
        <f t="shared" si="14"/>
        <v>40.019999999999989</v>
      </c>
      <c r="N113" s="84">
        <f t="shared" si="15"/>
        <v>33.35</v>
      </c>
      <c r="O113" s="84">
        <f t="shared" si="16"/>
        <v>156.95749999999998</v>
      </c>
      <c r="P113" s="84" t="str">
        <f t="shared" si="17"/>
        <v>D</v>
      </c>
      <c r="Q113" s="84" t="str">
        <f t="shared" si="18"/>
        <v>D</v>
      </c>
      <c r="R113" s="84" t="str">
        <f t="shared" si="20"/>
        <v>D</v>
      </c>
      <c r="S113" s="84" t="str">
        <f t="shared" si="20"/>
        <v>D</v>
      </c>
      <c r="T113" s="84" t="str">
        <f t="shared" si="20"/>
        <v>D</v>
      </c>
      <c r="U113" s="85" t="str">
        <f t="shared" si="21"/>
        <v>D</v>
      </c>
      <c r="V113" s="80"/>
      <c r="X113" s="57"/>
      <c r="Y113" s="29"/>
      <c r="Z113" s="38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</row>
    <row r="114" spans="1:36" s="28" customFormat="1" ht="15" customHeight="1">
      <c r="A114" s="9">
        <v>113</v>
      </c>
      <c r="B114" s="81" t="s">
        <v>142</v>
      </c>
      <c r="C114" s="11">
        <v>2004</v>
      </c>
      <c r="D114" s="87" t="s">
        <v>101</v>
      </c>
      <c r="E114" s="83">
        <v>195</v>
      </c>
      <c r="F114" s="83">
        <v>257</v>
      </c>
      <c r="G114" s="83">
        <v>326</v>
      </c>
      <c r="H114" s="83">
        <v>20</v>
      </c>
      <c r="I114" s="83">
        <v>270</v>
      </c>
      <c r="J114" s="84">
        <f t="shared" si="11"/>
        <v>27</v>
      </c>
      <c r="K114" s="84">
        <f t="shared" si="12"/>
        <v>34.237500000000004</v>
      </c>
      <c r="L114" s="84">
        <f t="shared" si="13"/>
        <v>31.9</v>
      </c>
      <c r="M114" s="84">
        <f t="shared" si="14"/>
        <v>20.3</v>
      </c>
      <c r="N114" s="84">
        <f t="shared" si="15"/>
        <v>43.5</v>
      </c>
      <c r="O114" s="84">
        <f t="shared" si="16"/>
        <v>156.9375</v>
      </c>
      <c r="P114" s="84" t="str">
        <f t="shared" si="17"/>
        <v>C</v>
      </c>
      <c r="Q114" s="84" t="str">
        <f t="shared" si="18"/>
        <v>C</v>
      </c>
      <c r="R114" s="84" t="str">
        <f t="shared" si="20"/>
        <v>D</v>
      </c>
      <c r="S114" s="84" t="str">
        <f t="shared" si="20"/>
        <v>D</v>
      </c>
      <c r="T114" s="84" t="str">
        <f t="shared" si="20"/>
        <v>D</v>
      </c>
      <c r="U114" s="85" t="str">
        <f t="shared" si="21"/>
        <v>D</v>
      </c>
      <c r="V114" s="80"/>
      <c r="X114" s="57"/>
      <c r="Y114" s="50"/>
      <c r="Z114" s="38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</row>
    <row r="115" spans="1:36" s="28" customFormat="1" ht="15" customHeight="1">
      <c r="A115" s="9">
        <v>114</v>
      </c>
      <c r="B115" s="81" t="s">
        <v>143</v>
      </c>
      <c r="C115" s="11">
        <v>2006</v>
      </c>
      <c r="D115" s="87" t="s">
        <v>38</v>
      </c>
      <c r="E115" s="81">
        <v>197</v>
      </c>
      <c r="F115" s="81">
        <v>263</v>
      </c>
      <c r="G115" s="81">
        <v>328</v>
      </c>
      <c r="H115" s="81">
        <v>23.4</v>
      </c>
      <c r="I115" s="81">
        <v>239</v>
      </c>
      <c r="J115" s="84">
        <f t="shared" si="11"/>
        <v>32.400000000000006</v>
      </c>
      <c r="K115" s="84">
        <f t="shared" si="12"/>
        <v>46.687500000000007</v>
      </c>
      <c r="L115" s="84">
        <f t="shared" si="13"/>
        <v>37.699999999999996</v>
      </c>
      <c r="M115" s="84">
        <f t="shared" si="14"/>
        <v>40.019999999999989</v>
      </c>
      <c r="N115" s="84">
        <f t="shared" si="15"/>
        <v>0</v>
      </c>
      <c r="O115" s="84">
        <f t="shared" si="16"/>
        <v>156.80749999999998</v>
      </c>
      <c r="P115" s="84" t="str">
        <f t="shared" si="17"/>
        <v>B</v>
      </c>
      <c r="Q115" s="84" t="str">
        <f t="shared" si="18"/>
        <v>B</v>
      </c>
      <c r="R115" s="84" t="str">
        <f t="shared" si="20"/>
        <v>D</v>
      </c>
      <c r="S115" s="84" t="str">
        <f t="shared" si="20"/>
        <v>D</v>
      </c>
      <c r="T115" s="84" t="str">
        <f t="shared" si="20"/>
        <v>D</v>
      </c>
      <c r="U115" s="85" t="str">
        <f t="shared" si="21"/>
        <v>D</v>
      </c>
      <c r="V115" s="80"/>
      <c r="X115" s="57"/>
      <c r="Y115" s="50"/>
      <c r="Z115" s="38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</row>
    <row r="116" spans="1:36" s="28" customFormat="1" ht="15" customHeight="1">
      <c r="A116" s="9">
        <v>115</v>
      </c>
      <c r="B116" s="103" t="s">
        <v>144</v>
      </c>
      <c r="C116" s="11">
        <v>2007</v>
      </c>
      <c r="D116" s="87" t="s">
        <v>8</v>
      </c>
      <c r="E116" s="103">
        <v>192</v>
      </c>
      <c r="F116" s="103">
        <v>248</v>
      </c>
      <c r="G116" s="103">
        <v>332</v>
      </c>
      <c r="H116" s="103">
        <v>22.4</v>
      </c>
      <c r="I116" s="103">
        <v>266</v>
      </c>
      <c r="J116" s="84">
        <f t="shared" si="11"/>
        <v>18.900000000000002</v>
      </c>
      <c r="K116" s="84">
        <f t="shared" si="12"/>
        <v>15.562500000000002</v>
      </c>
      <c r="L116" s="84">
        <f t="shared" si="13"/>
        <v>49.3</v>
      </c>
      <c r="M116" s="84">
        <f t="shared" si="14"/>
        <v>34.219999999999992</v>
      </c>
      <c r="N116" s="84">
        <f t="shared" si="15"/>
        <v>37.699999999999996</v>
      </c>
      <c r="O116" s="84">
        <f t="shared" si="16"/>
        <v>155.68249999999998</v>
      </c>
      <c r="P116" s="84" t="str">
        <f t="shared" si="17"/>
        <v>D</v>
      </c>
      <c r="Q116" s="84" t="str">
        <f t="shared" si="18"/>
        <v>D</v>
      </c>
      <c r="R116" s="84" t="str">
        <f t="shared" si="20"/>
        <v>D</v>
      </c>
      <c r="S116" s="84" t="str">
        <f t="shared" si="20"/>
        <v>D</v>
      </c>
      <c r="T116" s="84" t="str">
        <f t="shared" si="20"/>
        <v>D</v>
      </c>
      <c r="U116" s="85" t="str">
        <f t="shared" si="21"/>
        <v>D</v>
      </c>
      <c r="V116" s="80"/>
      <c r="X116" s="57"/>
      <c r="Y116" s="50"/>
      <c r="Z116" s="38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</row>
    <row r="117" spans="1:36" s="28" customFormat="1" ht="15" customHeight="1">
      <c r="A117" s="9">
        <v>116</v>
      </c>
      <c r="B117" s="81" t="s">
        <v>145</v>
      </c>
      <c r="C117" s="11">
        <v>2004</v>
      </c>
      <c r="D117" s="87" t="s">
        <v>119</v>
      </c>
      <c r="E117" s="81">
        <v>193</v>
      </c>
      <c r="F117" s="81">
        <v>251</v>
      </c>
      <c r="G117" s="81">
        <v>326</v>
      </c>
      <c r="H117" s="81">
        <v>24.6</v>
      </c>
      <c r="I117" s="81">
        <v>263</v>
      </c>
      <c r="J117" s="84">
        <f t="shared" si="11"/>
        <v>21.6</v>
      </c>
      <c r="K117" s="84">
        <f t="shared" si="12"/>
        <v>21.787500000000001</v>
      </c>
      <c r="L117" s="84">
        <f t="shared" si="13"/>
        <v>31.9</v>
      </c>
      <c r="M117" s="84">
        <f t="shared" si="14"/>
        <v>46.980000000000004</v>
      </c>
      <c r="N117" s="84">
        <f t="shared" si="15"/>
        <v>33.35</v>
      </c>
      <c r="O117" s="84">
        <f t="shared" si="16"/>
        <v>155.61750000000001</v>
      </c>
      <c r="P117" s="84" t="str">
        <f t="shared" si="17"/>
        <v>D</v>
      </c>
      <c r="Q117" s="84" t="str">
        <f t="shared" si="18"/>
        <v>D</v>
      </c>
      <c r="R117" s="84" t="str">
        <f t="shared" si="20"/>
        <v>D</v>
      </c>
      <c r="S117" s="84" t="str">
        <f t="shared" si="20"/>
        <v>D</v>
      </c>
      <c r="T117" s="84" t="str">
        <f t="shared" si="20"/>
        <v>D</v>
      </c>
      <c r="U117" s="85" t="str">
        <f t="shared" si="21"/>
        <v>D</v>
      </c>
      <c r="V117" s="80"/>
      <c r="X117" s="57"/>
      <c r="Y117" s="29"/>
      <c r="Z117" s="38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</row>
    <row r="118" spans="1:36" s="28" customFormat="1" ht="15" customHeight="1">
      <c r="A118" s="9">
        <v>117</v>
      </c>
      <c r="B118" s="81" t="s">
        <v>146</v>
      </c>
      <c r="C118" s="11">
        <v>2008</v>
      </c>
      <c r="D118" s="87" t="s">
        <v>38</v>
      </c>
      <c r="E118" s="81">
        <v>192</v>
      </c>
      <c r="F118" s="81">
        <v>250</v>
      </c>
      <c r="G118" s="81">
        <v>330</v>
      </c>
      <c r="H118" s="99">
        <v>20.3</v>
      </c>
      <c r="I118" s="81">
        <v>275</v>
      </c>
      <c r="J118" s="84">
        <f t="shared" si="11"/>
        <v>18.900000000000002</v>
      </c>
      <c r="K118" s="84">
        <f t="shared" si="12"/>
        <v>19.712500000000002</v>
      </c>
      <c r="L118" s="84">
        <f t="shared" si="13"/>
        <v>43.5</v>
      </c>
      <c r="M118" s="84">
        <f t="shared" si="14"/>
        <v>22.040000000000003</v>
      </c>
      <c r="N118" s="84">
        <f t="shared" si="15"/>
        <v>50.75</v>
      </c>
      <c r="O118" s="84">
        <f t="shared" si="16"/>
        <v>154.90250000000003</v>
      </c>
      <c r="P118" s="84" t="str">
        <f t="shared" si="17"/>
        <v>D</v>
      </c>
      <c r="Q118" s="84" t="str">
        <f t="shared" si="18"/>
        <v>D</v>
      </c>
      <c r="R118" s="84" t="str">
        <f t="shared" si="20"/>
        <v>D</v>
      </c>
      <c r="S118" s="84" t="str">
        <f t="shared" si="20"/>
        <v>D</v>
      </c>
      <c r="T118" s="84" t="str">
        <f t="shared" si="20"/>
        <v>C</v>
      </c>
      <c r="U118" s="85" t="str">
        <f t="shared" si="21"/>
        <v>D</v>
      </c>
      <c r="V118" s="80"/>
      <c r="X118" s="57"/>
      <c r="Y118" s="29"/>
      <c r="Z118" s="38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</row>
    <row r="119" spans="1:36" s="28" customFormat="1" ht="15" customHeight="1">
      <c r="A119" s="9">
        <v>118</v>
      </c>
      <c r="B119" s="95" t="s">
        <v>147</v>
      </c>
      <c r="C119" s="11">
        <v>2009</v>
      </c>
      <c r="D119" s="82" t="s">
        <v>14</v>
      </c>
      <c r="E119" s="83">
        <v>196</v>
      </c>
      <c r="F119" s="83">
        <v>261</v>
      </c>
      <c r="G119" s="83">
        <v>328</v>
      </c>
      <c r="H119" s="83">
        <v>21.4</v>
      </c>
      <c r="I119" s="83">
        <v>251</v>
      </c>
      <c r="J119" s="84">
        <f t="shared" si="11"/>
        <v>29.700000000000003</v>
      </c>
      <c r="K119" s="84">
        <f t="shared" si="12"/>
        <v>42.537500000000001</v>
      </c>
      <c r="L119" s="84">
        <f t="shared" si="13"/>
        <v>37.699999999999996</v>
      </c>
      <c r="M119" s="84">
        <f t="shared" si="14"/>
        <v>28.419999999999991</v>
      </c>
      <c r="N119" s="84">
        <f t="shared" si="15"/>
        <v>15.95</v>
      </c>
      <c r="O119" s="84">
        <f t="shared" si="16"/>
        <v>154.30749999999998</v>
      </c>
      <c r="P119" s="84" t="str">
        <f t="shared" si="17"/>
        <v>C</v>
      </c>
      <c r="Q119" s="84" t="str">
        <f t="shared" si="18"/>
        <v>C</v>
      </c>
      <c r="R119" s="84" t="str">
        <f t="shared" si="20"/>
        <v>D</v>
      </c>
      <c r="S119" s="84" t="str">
        <f t="shared" si="20"/>
        <v>D</v>
      </c>
      <c r="T119" s="84" t="str">
        <f t="shared" si="20"/>
        <v>D</v>
      </c>
      <c r="U119" s="85" t="str">
        <f t="shared" si="21"/>
        <v>D</v>
      </c>
      <c r="V119" s="80"/>
      <c r="X119" s="57"/>
      <c r="Y119" s="50"/>
      <c r="Z119" s="38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</row>
    <row r="120" spans="1:36" s="28" customFormat="1" ht="15" customHeight="1">
      <c r="A120" s="9">
        <v>119</v>
      </c>
      <c r="B120" s="81" t="s">
        <v>148</v>
      </c>
      <c r="C120" s="11">
        <v>2007</v>
      </c>
      <c r="D120" s="87" t="s">
        <v>30</v>
      </c>
      <c r="E120" s="81">
        <v>196</v>
      </c>
      <c r="F120" s="81">
        <v>252</v>
      </c>
      <c r="G120" s="81">
        <v>324</v>
      </c>
      <c r="H120" s="81">
        <v>23.1</v>
      </c>
      <c r="I120" s="81">
        <v>265</v>
      </c>
      <c r="J120" s="84">
        <f t="shared" si="11"/>
        <v>29.700000000000003</v>
      </c>
      <c r="K120" s="84">
        <f t="shared" si="12"/>
        <v>23.862500000000001</v>
      </c>
      <c r="L120" s="84">
        <f t="shared" si="13"/>
        <v>26.099999999999998</v>
      </c>
      <c r="M120" s="84">
        <f t="shared" si="14"/>
        <v>38.280000000000008</v>
      </c>
      <c r="N120" s="84">
        <f t="shared" si="15"/>
        <v>36.25</v>
      </c>
      <c r="O120" s="84">
        <f t="shared" si="16"/>
        <v>154.1925</v>
      </c>
      <c r="P120" s="84" t="str">
        <f t="shared" si="17"/>
        <v>C</v>
      </c>
      <c r="Q120" s="84" t="str">
        <f t="shared" si="18"/>
        <v>C</v>
      </c>
      <c r="R120" s="84" t="str">
        <f t="shared" si="20"/>
        <v>D</v>
      </c>
      <c r="S120" s="84" t="str">
        <f t="shared" si="20"/>
        <v>D</v>
      </c>
      <c r="T120" s="84" t="str">
        <f t="shared" si="20"/>
        <v>D</v>
      </c>
      <c r="U120" s="85" t="str">
        <f t="shared" si="21"/>
        <v>D</v>
      </c>
      <c r="V120" s="80"/>
      <c r="X120" s="57"/>
      <c r="Y120" s="31"/>
      <c r="Z120" s="104"/>
      <c r="AA120" s="31"/>
      <c r="AB120" s="31"/>
      <c r="AC120" s="31"/>
      <c r="AD120" s="31"/>
      <c r="AE120" s="31"/>
      <c r="AF120" s="31"/>
      <c r="AG120" s="42"/>
      <c r="AH120" s="42"/>
      <c r="AI120" s="42"/>
      <c r="AJ120" s="42"/>
    </row>
    <row r="121" spans="1:36" s="28" customFormat="1" ht="15" customHeight="1">
      <c r="A121" s="9">
        <v>120</v>
      </c>
      <c r="B121" s="93" t="s">
        <v>149</v>
      </c>
      <c r="C121" s="11">
        <v>2006</v>
      </c>
      <c r="D121" s="82" t="s">
        <v>57</v>
      </c>
      <c r="E121" s="98">
        <v>194</v>
      </c>
      <c r="F121" s="98">
        <v>255</v>
      </c>
      <c r="G121" s="105">
        <v>330</v>
      </c>
      <c r="H121" s="99">
        <v>21.2</v>
      </c>
      <c r="I121" s="99">
        <v>260</v>
      </c>
      <c r="J121" s="84">
        <f t="shared" si="11"/>
        <v>24.3</v>
      </c>
      <c r="K121" s="84">
        <f t="shared" si="12"/>
        <v>30.087500000000002</v>
      </c>
      <c r="L121" s="84">
        <f t="shared" si="13"/>
        <v>43.5</v>
      </c>
      <c r="M121" s="84">
        <f t="shared" si="14"/>
        <v>27.259999999999994</v>
      </c>
      <c r="N121" s="84">
        <f t="shared" si="15"/>
        <v>29</v>
      </c>
      <c r="O121" s="84">
        <f t="shared" si="16"/>
        <v>154.14749999999998</v>
      </c>
      <c r="P121" s="84" t="str">
        <f t="shared" si="17"/>
        <v>D</v>
      </c>
      <c r="Q121" s="84" t="str">
        <f t="shared" si="18"/>
        <v>D</v>
      </c>
      <c r="R121" s="84" t="str">
        <f t="shared" si="20"/>
        <v>D</v>
      </c>
      <c r="S121" s="84" t="str">
        <f t="shared" si="20"/>
        <v>D</v>
      </c>
      <c r="T121" s="84" t="str">
        <f t="shared" si="20"/>
        <v>D</v>
      </c>
      <c r="U121" s="85" t="str">
        <f t="shared" si="21"/>
        <v>D</v>
      </c>
      <c r="V121" s="80"/>
      <c r="X121" s="57"/>
      <c r="Y121" s="29"/>
      <c r="Z121" s="38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</row>
    <row r="122" spans="1:36" s="28" customFormat="1" ht="15" customHeight="1">
      <c r="A122" s="9">
        <v>121</v>
      </c>
      <c r="B122" s="95" t="s">
        <v>150</v>
      </c>
      <c r="C122" s="11">
        <v>2005</v>
      </c>
      <c r="D122" s="87" t="s">
        <v>45</v>
      </c>
      <c r="E122" s="81">
        <v>193</v>
      </c>
      <c r="F122" s="81">
        <v>251</v>
      </c>
      <c r="G122" s="81">
        <v>332</v>
      </c>
      <c r="H122" s="81">
        <v>22.3</v>
      </c>
      <c r="I122" s="81">
        <v>259</v>
      </c>
      <c r="J122" s="84">
        <f t="shared" si="11"/>
        <v>21.6</v>
      </c>
      <c r="K122" s="84">
        <f t="shared" si="12"/>
        <v>21.787500000000001</v>
      </c>
      <c r="L122" s="84">
        <f t="shared" si="13"/>
        <v>49.3</v>
      </c>
      <c r="M122" s="84">
        <f t="shared" si="14"/>
        <v>33.64</v>
      </c>
      <c r="N122" s="84">
        <f t="shared" si="15"/>
        <v>27.55</v>
      </c>
      <c r="O122" s="84">
        <f t="shared" si="16"/>
        <v>153.8775</v>
      </c>
      <c r="P122" s="84" t="str">
        <f t="shared" si="17"/>
        <v>D</v>
      </c>
      <c r="Q122" s="84" t="str">
        <f t="shared" si="18"/>
        <v>D</v>
      </c>
      <c r="R122" s="84" t="str">
        <f t="shared" si="20"/>
        <v>D</v>
      </c>
      <c r="S122" s="84" t="str">
        <f t="shared" si="20"/>
        <v>D</v>
      </c>
      <c r="T122" s="84" t="str">
        <f t="shared" si="20"/>
        <v>D</v>
      </c>
      <c r="U122" s="85" t="str">
        <f t="shared" si="21"/>
        <v>D</v>
      </c>
      <c r="V122" s="80"/>
      <c r="W122" s="86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</row>
    <row r="123" spans="1:36" s="28" customFormat="1" ht="15" customHeight="1">
      <c r="A123" s="9">
        <v>122</v>
      </c>
      <c r="B123" s="95" t="s">
        <v>151</v>
      </c>
      <c r="C123" s="11">
        <v>2010</v>
      </c>
      <c r="D123" s="82" t="s">
        <v>14</v>
      </c>
      <c r="E123" s="83">
        <v>191</v>
      </c>
      <c r="F123" s="83">
        <v>247</v>
      </c>
      <c r="G123" s="83">
        <v>330</v>
      </c>
      <c r="H123" s="83">
        <v>21.3</v>
      </c>
      <c r="I123" s="83">
        <v>276</v>
      </c>
      <c r="J123" s="84">
        <f t="shared" si="11"/>
        <v>16.200000000000003</v>
      </c>
      <c r="K123" s="84">
        <f t="shared" si="12"/>
        <v>13.487500000000001</v>
      </c>
      <c r="L123" s="84">
        <f t="shared" si="13"/>
        <v>43.5</v>
      </c>
      <c r="M123" s="84">
        <f t="shared" si="14"/>
        <v>27.840000000000003</v>
      </c>
      <c r="N123" s="84">
        <f t="shared" si="15"/>
        <v>52.199999999999996</v>
      </c>
      <c r="O123" s="84">
        <f t="shared" si="16"/>
        <v>153.22749999999999</v>
      </c>
      <c r="P123" s="84" t="str">
        <f t="shared" si="17"/>
        <v>D</v>
      </c>
      <c r="Q123" s="84" t="str">
        <f t="shared" si="18"/>
        <v>D</v>
      </c>
      <c r="R123" s="84" t="str">
        <f t="shared" si="20"/>
        <v>D</v>
      </c>
      <c r="S123" s="84" t="str">
        <f t="shared" si="20"/>
        <v>D</v>
      </c>
      <c r="T123" s="84" t="str">
        <f t="shared" si="20"/>
        <v>C</v>
      </c>
      <c r="U123" s="85" t="str">
        <f t="shared" si="21"/>
        <v>D</v>
      </c>
      <c r="V123" s="80"/>
      <c r="W123" s="106"/>
      <c r="X123" s="29"/>
      <c r="Y123" s="51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2"/>
    </row>
    <row r="124" spans="1:36" s="28" customFormat="1" ht="15" customHeight="1">
      <c r="A124" s="9">
        <v>123</v>
      </c>
      <c r="B124" s="93" t="s">
        <v>152</v>
      </c>
      <c r="C124" s="11">
        <v>2006</v>
      </c>
      <c r="D124" s="87" t="s">
        <v>21</v>
      </c>
      <c r="E124" s="81">
        <v>192</v>
      </c>
      <c r="F124" s="81">
        <v>247</v>
      </c>
      <c r="G124" s="81">
        <v>330</v>
      </c>
      <c r="H124" s="81">
        <v>24.7</v>
      </c>
      <c r="I124" s="81">
        <v>260</v>
      </c>
      <c r="J124" s="84">
        <f t="shared" si="11"/>
        <v>18.900000000000002</v>
      </c>
      <c r="K124" s="84">
        <f t="shared" si="12"/>
        <v>13.487500000000001</v>
      </c>
      <c r="L124" s="84">
        <f t="shared" si="13"/>
        <v>43.5</v>
      </c>
      <c r="M124" s="84">
        <f t="shared" si="14"/>
        <v>47.559999999999995</v>
      </c>
      <c r="N124" s="84">
        <f t="shared" si="15"/>
        <v>29</v>
      </c>
      <c r="O124" s="84">
        <f t="shared" si="16"/>
        <v>152.44749999999999</v>
      </c>
      <c r="P124" s="84" t="str">
        <f t="shared" si="17"/>
        <v>D</v>
      </c>
      <c r="Q124" s="84" t="str">
        <f t="shared" si="18"/>
        <v>D</v>
      </c>
      <c r="R124" s="84" t="str">
        <f t="shared" si="20"/>
        <v>D</v>
      </c>
      <c r="S124" s="84" t="str">
        <f t="shared" si="20"/>
        <v>D</v>
      </c>
      <c r="T124" s="84" t="str">
        <f t="shared" si="20"/>
        <v>D</v>
      </c>
      <c r="U124" s="85" t="str">
        <f t="shared" si="21"/>
        <v>D</v>
      </c>
      <c r="V124" s="80"/>
      <c r="W124" s="107"/>
      <c r="X124" s="41"/>
      <c r="Y124" s="5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2"/>
    </row>
    <row r="125" spans="1:36" s="28" customFormat="1" ht="15" customHeight="1">
      <c r="A125" s="9">
        <v>124</v>
      </c>
      <c r="B125" s="95" t="s">
        <v>153</v>
      </c>
      <c r="C125" s="11">
        <v>2009</v>
      </c>
      <c r="D125" s="87" t="s">
        <v>23</v>
      </c>
      <c r="E125" s="83">
        <v>196</v>
      </c>
      <c r="F125" s="83">
        <v>259</v>
      </c>
      <c r="G125" s="83">
        <v>334</v>
      </c>
      <c r="H125" s="83">
        <v>17.7</v>
      </c>
      <c r="I125" s="83">
        <v>255</v>
      </c>
      <c r="J125" s="84">
        <f t="shared" si="11"/>
        <v>29.700000000000003</v>
      </c>
      <c r="K125" s="84">
        <f t="shared" si="12"/>
        <v>38.387500000000003</v>
      </c>
      <c r="L125" s="84">
        <f t="shared" si="13"/>
        <v>55.1</v>
      </c>
      <c r="M125" s="84">
        <f t="shared" si="14"/>
        <v>6.9599999999999955</v>
      </c>
      <c r="N125" s="84">
        <f t="shared" si="15"/>
        <v>21.75</v>
      </c>
      <c r="O125" s="84">
        <f t="shared" si="16"/>
        <v>151.89750000000001</v>
      </c>
      <c r="P125" s="84" t="str">
        <f t="shared" si="17"/>
        <v>C</v>
      </c>
      <c r="Q125" s="84" t="str">
        <f t="shared" si="18"/>
        <v>C</v>
      </c>
      <c r="R125" s="84" t="str">
        <f t="shared" si="20"/>
        <v>C</v>
      </c>
      <c r="S125" s="84" t="str">
        <f t="shared" si="20"/>
        <v>D</v>
      </c>
      <c r="T125" s="84" t="str">
        <f t="shared" si="20"/>
        <v>D</v>
      </c>
      <c r="U125" s="85" t="str">
        <f t="shared" si="21"/>
        <v>D</v>
      </c>
      <c r="V125" s="80"/>
      <c r="W125" s="106"/>
      <c r="X125" s="29"/>
      <c r="Y125" s="51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2"/>
    </row>
    <row r="126" spans="1:36" s="28" customFormat="1" ht="15" customHeight="1">
      <c r="A126" s="9">
        <v>125</v>
      </c>
      <c r="B126" s="81" t="s">
        <v>154</v>
      </c>
      <c r="C126" s="11">
        <v>2005</v>
      </c>
      <c r="D126" s="87" t="s">
        <v>49</v>
      </c>
      <c r="E126" s="81">
        <v>192</v>
      </c>
      <c r="F126" s="81">
        <v>252</v>
      </c>
      <c r="G126" s="81">
        <v>326</v>
      </c>
      <c r="H126" s="81">
        <v>23.9</v>
      </c>
      <c r="I126" s="81">
        <v>262</v>
      </c>
      <c r="J126" s="84">
        <f t="shared" si="11"/>
        <v>18.900000000000002</v>
      </c>
      <c r="K126" s="84">
        <f t="shared" si="12"/>
        <v>23.862500000000001</v>
      </c>
      <c r="L126" s="84">
        <f t="shared" si="13"/>
        <v>31.9</v>
      </c>
      <c r="M126" s="84">
        <f t="shared" si="14"/>
        <v>42.919999999999987</v>
      </c>
      <c r="N126" s="84">
        <f t="shared" si="15"/>
        <v>31.9</v>
      </c>
      <c r="O126" s="84">
        <f t="shared" si="16"/>
        <v>149.48249999999999</v>
      </c>
      <c r="P126" s="84" t="str">
        <f t="shared" si="17"/>
        <v>D</v>
      </c>
      <c r="Q126" s="84" t="str">
        <f t="shared" si="18"/>
        <v>D</v>
      </c>
      <c r="R126" s="84" t="str">
        <f t="shared" si="20"/>
        <v>D</v>
      </c>
      <c r="S126" s="84" t="str">
        <f t="shared" si="20"/>
        <v>D</v>
      </c>
      <c r="T126" s="84" t="str">
        <f t="shared" si="20"/>
        <v>D</v>
      </c>
      <c r="U126" s="85" t="str">
        <f t="shared" si="21"/>
        <v>D</v>
      </c>
      <c r="V126" s="80"/>
      <c r="W126" s="107"/>
      <c r="X126" s="29"/>
      <c r="Y126" s="51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2"/>
    </row>
    <row r="127" spans="1:36" s="28" customFormat="1" ht="15" customHeight="1">
      <c r="A127" s="9">
        <v>126</v>
      </c>
      <c r="B127" s="81" t="s">
        <v>155</v>
      </c>
      <c r="C127" s="11">
        <v>2007</v>
      </c>
      <c r="D127" s="87" t="s">
        <v>38</v>
      </c>
      <c r="E127" s="81">
        <v>199</v>
      </c>
      <c r="F127" s="81">
        <v>262</v>
      </c>
      <c r="G127" s="81">
        <v>330</v>
      </c>
      <c r="H127" s="81">
        <v>20.5</v>
      </c>
      <c r="I127" s="81">
        <v>230</v>
      </c>
      <c r="J127" s="84">
        <f t="shared" si="11"/>
        <v>37.800000000000004</v>
      </c>
      <c r="K127" s="84">
        <f t="shared" si="12"/>
        <v>44.612500000000004</v>
      </c>
      <c r="L127" s="84">
        <f t="shared" si="13"/>
        <v>43.5</v>
      </c>
      <c r="M127" s="84">
        <f t="shared" si="14"/>
        <v>23.2</v>
      </c>
      <c r="N127" s="84">
        <f t="shared" si="15"/>
        <v>0</v>
      </c>
      <c r="O127" s="84">
        <f t="shared" si="16"/>
        <v>149.11250000000001</v>
      </c>
      <c r="P127" s="84" t="str">
        <f t="shared" si="17"/>
        <v>B</v>
      </c>
      <c r="Q127" s="84" t="str">
        <f t="shared" si="18"/>
        <v>B</v>
      </c>
      <c r="R127" s="84" t="str">
        <f t="shared" si="20"/>
        <v>D</v>
      </c>
      <c r="S127" s="84" t="str">
        <f t="shared" si="20"/>
        <v>D</v>
      </c>
      <c r="T127" s="84" t="str">
        <f t="shared" si="20"/>
        <v>D</v>
      </c>
      <c r="U127" s="85" t="str">
        <f t="shared" si="21"/>
        <v>D</v>
      </c>
      <c r="V127" s="80"/>
      <c r="W127" s="107"/>
      <c r="X127" s="41"/>
      <c r="Y127" s="59"/>
      <c r="Z127" s="2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2"/>
    </row>
    <row r="128" spans="1:36" s="28" customFormat="1" ht="15" customHeight="1">
      <c r="A128" s="9">
        <v>127</v>
      </c>
      <c r="B128" s="95" t="s">
        <v>156</v>
      </c>
      <c r="C128" s="11">
        <v>2008</v>
      </c>
      <c r="D128" s="82" t="s">
        <v>14</v>
      </c>
      <c r="E128" s="83">
        <v>191</v>
      </c>
      <c r="F128" s="83">
        <v>253</v>
      </c>
      <c r="G128" s="83">
        <v>334</v>
      </c>
      <c r="H128" s="83">
        <v>18.8</v>
      </c>
      <c r="I128" s="83">
        <v>266</v>
      </c>
      <c r="J128" s="84">
        <f t="shared" si="11"/>
        <v>16.200000000000003</v>
      </c>
      <c r="K128" s="84">
        <f t="shared" si="12"/>
        <v>25.937500000000004</v>
      </c>
      <c r="L128" s="84">
        <f t="shared" si="13"/>
        <v>55.1</v>
      </c>
      <c r="M128" s="84">
        <f t="shared" si="14"/>
        <v>13.340000000000003</v>
      </c>
      <c r="N128" s="84">
        <f t="shared" si="15"/>
        <v>37.699999999999996</v>
      </c>
      <c r="O128" s="84">
        <f t="shared" si="16"/>
        <v>148.2775</v>
      </c>
      <c r="P128" s="84" t="str">
        <f t="shared" si="17"/>
        <v>D</v>
      </c>
      <c r="Q128" s="84" t="str">
        <f t="shared" si="18"/>
        <v>D</v>
      </c>
      <c r="R128" s="84" t="str">
        <f t="shared" si="20"/>
        <v>C</v>
      </c>
      <c r="S128" s="84" t="str">
        <f t="shared" si="20"/>
        <v>D</v>
      </c>
      <c r="T128" s="84" t="str">
        <f t="shared" si="20"/>
        <v>D</v>
      </c>
      <c r="U128" s="85" t="str">
        <f t="shared" si="21"/>
        <v>D</v>
      </c>
      <c r="V128" s="80"/>
      <c r="W128" s="107"/>
      <c r="X128" s="41"/>
      <c r="Y128" s="5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2"/>
    </row>
    <row r="129" spans="1:36" s="28" customFormat="1" ht="15" customHeight="1">
      <c r="A129" s="9">
        <v>128</v>
      </c>
      <c r="B129" s="95" t="s">
        <v>157</v>
      </c>
      <c r="C129" s="11">
        <v>2006</v>
      </c>
      <c r="D129" s="82" t="s">
        <v>14</v>
      </c>
      <c r="E129" s="83">
        <v>188</v>
      </c>
      <c r="F129" s="83">
        <v>240</v>
      </c>
      <c r="G129" s="83">
        <v>324</v>
      </c>
      <c r="H129" s="83">
        <v>29.9</v>
      </c>
      <c r="I129" s="83">
        <v>263</v>
      </c>
      <c r="J129" s="84">
        <f t="shared" si="11"/>
        <v>8.1000000000000014</v>
      </c>
      <c r="K129" s="84">
        <f t="shared" si="12"/>
        <v>0</v>
      </c>
      <c r="L129" s="84">
        <f t="shared" si="13"/>
        <v>26.099999999999998</v>
      </c>
      <c r="M129" s="84">
        <f t="shared" si="14"/>
        <v>77.719999999999985</v>
      </c>
      <c r="N129" s="84">
        <f t="shared" si="15"/>
        <v>33.35</v>
      </c>
      <c r="O129" s="84">
        <f t="shared" si="16"/>
        <v>145.26999999999998</v>
      </c>
      <c r="P129" s="84" t="str">
        <f t="shared" si="17"/>
        <v>D</v>
      </c>
      <c r="Q129" s="84" t="str">
        <f t="shared" si="18"/>
        <v>D</v>
      </c>
      <c r="R129" s="84" t="str">
        <f t="shared" si="20"/>
        <v>D</v>
      </c>
      <c r="S129" s="84" t="str">
        <f t="shared" si="20"/>
        <v>B</v>
      </c>
      <c r="T129" s="84" t="str">
        <f t="shared" si="20"/>
        <v>D</v>
      </c>
      <c r="U129" s="85" t="str">
        <f t="shared" si="21"/>
        <v>D</v>
      </c>
      <c r="V129" s="80"/>
      <c r="W129" s="107"/>
      <c r="X129" s="29"/>
      <c r="Y129" s="51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2"/>
    </row>
    <row r="130" spans="1:36" s="28" customFormat="1" ht="15" customHeight="1">
      <c r="A130" s="9">
        <v>129</v>
      </c>
      <c r="B130" s="81" t="s">
        <v>158</v>
      </c>
      <c r="C130" s="11">
        <v>2006</v>
      </c>
      <c r="D130" s="82" t="s">
        <v>75</v>
      </c>
      <c r="E130" s="83">
        <v>182</v>
      </c>
      <c r="F130" s="83">
        <v>240</v>
      </c>
      <c r="G130" s="83">
        <v>320</v>
      </c>
      <c r="H130" s="83">
        <v>27.9</v>
      </c>
      <c r="I130" s="83">
        <v>284</v>
      </c>
      <c r="J130" s="84">
        <f t="shared" ref="J130:J193" si="22">MAX(0,(E130-185)*5.4)*0.5</f>
        <v>0</v>
      </c>
      <c r="K130" s="84">
        <f t="shared" ref="K130:K193" si="23">MAX(0,(F130-240.5)*4.15)*0.5</f>
        <v>0</v>
      </c>
      <c r="L130" s="84">
        <f t="shared" ref="L130:L193" si="24">MAX(0,(G130-315)*2.9)</f>
        <v>14.5</v>
      </c>
      <c r="M130" s="84">
        <f t="shared" ref="M130:M193" si="25">MAX(0,(H130-16.5)*5.8)</f>
        <v>66.11999999999999</v>
      </c>
      <c r="N130" s="84">
        <f t="shared" ref="N130:N193" si="26">MAX(0,(I130-240)*1.45)</f>
        <v>63.8</v>
      </c>
      <c r="O130" s="84">
        <f t="shared" ref="O130:O193" si="27">SUM(J130:N130)</f>
        <v>144.41999999999999</v>
      </c>
      <c r="P130" s="84" t="str">
        <f t="shared" ref="P130:P193" si="28">IF(J130&gt;=80/2,"A",IF(J130&gt;=60/2,"B",IF(J130&gt;=50/2,"C","D")))</f>
        <v>D</v>
      </c>
      <c r="Q130" s="84" t="str">
        <f t="shared" ref="Q130:Q193" si="29">IF(J130&gt;=80/2,"A",IF(J130&gt;=60/2,"B",IF(J130&gt;=50/2,"C","D")))</f>
        <v>D</v>
      </c>
      <c r="R130" s="84" t="str">
        <f t="shared" si="20"/>
        <v>D</v>
      </c>
      <c r="S130" s="84" t="str">
        <f t="shared" si="20"/>
        <v>B</v>
      </c>
      <c r="T130" s="84" t="str">
        <f t="shared" si="20"/>
        <v>B</v>
      </c>
      <c r="U130" s="85" t="str">
        <f t="shared" si="21"/>
        <v>D</v>
      </c>
      <c r="V130" s="80"/>
      <c r="W130" s="57"/>
      <c r="X130" s="41"/>
      <c r="Y130" s="59"/>
      <c r="Z130" s="29"/>
      <c r="AA130" s="39"/>
      <c r="AB130" s="39"/>
      <c r="AC130" s="39"/>
      <c r="AD130" s="39"/>
      <c r="AE130" s="39"/>
      <c r="AF130" s="39"/>
      <c r="AG130" s="108"/>
      <c r="AH130" s="39"/>
      <c r="AI130" s="39"/>
      <c r="AJ130" s="32"/>
    </row>
    <row r="131" spans="1:36" s="28" customFormat="1" ht="15" customHeight="1">
      <c r="A131" s="9">
        <v>130</v>
      </c>
      <c r="B131" s="81" t="s">
        <v>159</v>
      </c>
      <c r="C131" s="11">
        <v>2008</v>
      </c>
      <c r="D131" s="87" t="s">
        <v>21</v>
      </c>
      <c r="E131" s="81">
        <v>193</v>
      </c>
      <c r="F131" s="81">
        <v>254</v>
      </c>
      <c r="G131" s="81">
        <v>242</v>
      </c>
      <c r="H131" s="81">
        <v>21.8</v>
      </c>
      <c r="I131" s="81">
        <v>284</v>
      </c>
      <c r="J131" s="84">
        <f t="shared" si="22"/>
        <v>21.6</v>
      </c>
      <c r="K131" s="84">
        <f t="shared" si="23"/>
        <v>28.012500000000003</v>
      </c>
      <c r="L131" s="84">
        <f t="shared" si="24"/>
        <v>0</v>
      </c>
      <c r="M131" s="84">
        <f t="shared" si="25"/>
        <v>30.740000000000002</v>
      </c>
      <c r="N131" s="84">
        <f t="shared" si="26"/>
        <v>63.8</v>
      </c>
      <c r="O131" s="84">
        <f t="shared" si="27"/>
        <v>144.1525</v>
      </c>
      <c r="P131" s="84" t="str">
        <f t="shared" si="28"/>
        <v>D</v>
      </c>
      <c r="Q131" s="84" t="str">
        <f t="shared" si="29"/>
        <v>D</v>
      </c>
      <c r="R131" s="84" t="str">
        <f t="shared" si="20"/>
        <v>D</v>
      </c>
      <c r="S131" s="84" t="str">
        <f t="shared" si="20"/>
        <v>D</v>
      </c>
      <c r="T131" s="84" t="str">
        <f t="shared" si="20"/>
        <v>B</v>
      </c>
      <c r="U131" s="85" t="str">
        <f t="shared" si="21"/>
        <v>D</v>
      </c>
      <c r="V131" s="80"/>
      <c r="W131" s="86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</row>
    <row r="132" spans="1:36" s="28" customFormat="1" ht="15" customHeight="1">
      <c r="A132" s="9">
        <v>131</v>
      </c>
      <c r="B132" s="81" t="s">
        <v>160</v>
      </c>
      <c r="C132" s="11">
        <v>2009</v>
      </c>
      <c r="D132" s="87" t="s">
        <v>21</v>
      </c>
      <c r="E132" s="81">
        <v>190</v>
      </c>
      <c r="F132" s="81">
        <v>250</v>
      </c>
      <c r="G132" s="81">
        <v>336</v>
      </c>
      <c r="H132" s="81">
        <v>24.8</v>
      </c>
      <c r="I132" s="81">
        <v>240</v>
      </c>
      <c r="J132" s="84">
        <f t="shared" si="22"/>
        <v>13.5</v>
      </c>
      <c r="K132" s="84">
        <f t="shared" si="23"/>
        <v>19.712500000000002</v>
      </c>
      <c r="L132" s="84">
        <f t="shared" si="24"/>
        <v>60.9</v>
      </c>
      <c r="M132" s="84">
        <f t="shared" si="25"/>
        <v>48.14</v>
      </c>
      <c r="N132" s="84">
        <f t="shared" si="26"/>
        <v>0</v>
      </c>
      <c r="O132" s="84">
        <f t="shared" si="27"/>
        <v>142.2525</v>
      </c>
      <c r="P132" s="84" t="str">
        <f t="shared" si="28"/>
        <v>D</v>
      </c>
      <c r="Q132" s="84" t="str">
        <f t="shared" si="29"/>
        <v>D</v>
      </c>
      <c r="R132" s="84" t="str">
        <f t="shared" ref="R132:T195" si="30">IF(L132&gt;=80,"A",IF(L132&gt;=60,"B",IF(L132&gt;=50,"C","D")))</f>
        <v>B</v>
      </c>
      <c r="S132" s="84" t="str">
        <f t="shared" si="30"/>
        <v>D</v>
      </c>
      <c r="T132" s="84" t="str">
        <f t="shared" si="30"/>
        <v>D</v>
      </c>
      <c r="U132" s="85" t="str">
        <f t="shared" si="21"/>
        <v>D</v>
      </c>
      <c r="V132" s="80"/>
      <c r="W132" s="56"/>
      <c r="X132" s="29"/>
      <c r="Y132" s="38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32"/>
    </row>
    <row r="133" spans="1:36" s="28" customFormat="1" ht="15" customHeight="1">
      <c r="A133" s="9">
        <v>132</v>
      </c>
      <c r="B133" s="95" t="s">
        <v>161</v>
      </c>
      <c r="C133" s="11">
        <v>2007</v>
      </c>
      <c r="D133" s="82" t="s">
        <v>88</v>
      </c>
      <c r="E133" s="83">
        <v>189</v>
      </c>
      <c r="F133" s="83">
        <v>251</v>
      </c>
      <c r="G133" s="83">
        <v>324</v>
      </c>
      <c r="H133" s="83">
        <v>25.8</v>
      </c>
      <c r="I133" s="83">
        <v>260</v>
      </c>
      <c r="J133" s="84">
        <f t="shared" si="22"/>
        <v>10.8</v>
      </c>
      <c r="K133" s="84">
        <f t="shared" si="23"/>
        <v>21.787500000000001</v>
      </c>
      <c r="L133" s="84">
        <f t="shared" si="24"/>
        <v>26.099999999999998</v>
      </c>
      <c r="M133" s="84">
        <f t="shared" si="25"/>
        <v>53.940000000000005</v>
      </c>
      <c r="N133" s="84">
        <f t="shared" si="26"/>
        <v>29</v>
      </c>
      <c r="O133" s="84">
        <f t="shared" si="27"/>
        <v>141.6275</v>
      </c>
      <c r="P133" s="84" t="str">
        <f t="shared" si="28"/>
        <v>D</v>
      </c>
      <c r="Q133" s="84" t="str">
        <f t="shared" si="29"/>
        <v>D</v>
      </c>
      <c r="R133" s="84" t="str">
        <f t="shared" si="30"/>
        <v>D</v>
      </c>
      <c r="S133" s="84" t="str">
        <f t="shared" si="30"/>
        <v>C</v>
      </c>
      <c r="T133" s="84" t="str">
        <f t="shared" si="30"/>
        <v>D</v>
      </c>
      <c r="U133" s="85" t="str">
        <f t="shared" si="21"/>
        <v>D</v>
      </c>
      <c r="V133" s="80"/>
      <c r="W133" s="57"/>
      <c r="X133" s="29"/>
      <c r="Y133" s="51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2"/>
    </row>
    <row r="134" spans="1:36" s="28" customFormat="1" ht="15" customHeight="1">
      <c r="A134" s="9">
        <v>133</v>
      </c>
      <c r="B134" s="95" t="s">
        <v>162</v>
      </c>
      <c r="C134" s="11">
        <v>2004</v>
      </c>
      <c r="D134" s="87" t="s">
        <v>45</v>
      </c>
      <c r="E134" s="81">
        <v>182</v>
      </c>
      <c r="F134" s="81">
        <v>239</v>
      </c>
      <c r="G134" s="81">
        <v>324</v>
      </c>
      <c r="H134" s="81">
        <v>24.4</v>
      </c>
      <c r="I134" s="81">
        <v>288</v>
      </c>
      <c r="J134" s="84">
        <f t="shared" si="22"/>
        <v>0</v>
      </c>
      <c r="K134" s="84">
        <f t="shared" si="23"/>
        <v>0</v>
      </c>
      <c r="L134" s="84">
        <f t="shared" si="24"/>
        <v>26.099999999999998</v>
      </c>
      <c r="M134" s="84">
        <f t="shared" si="25"/>
        <v>45.819999999999993</v>
      </c>
      <c r="N134" s="84">
        <f t="shared" si="26"/>
        <v>69.599999999999994</v>
      </c>
      <c r="O134" s="84">
        <f t="shared" si="27"/>
        <v>141.51999999999998</v>
      </c>
      <c r="P134" s="84" t="str">
        <f t="shared" si="28"/>
        <v>D</v>
      </c>
      <c r="Q134" s="84" t="str">
        <f t="shared" si="29"/>
        <v>D</v>
      </c>
      <c r="R134" s="84" t="str">
        <f t="shared" si="30"/>
        <v>D</v>
      </c>
      <c r="S134" s="84" t="str">
        <f t="shared" si="30"/>
        <v>D</v>
      </c>
      <c r="T134" s="84" t="str">
        <f t="shared" si="30"/>
        <v>B</v>
      </c>
      <c r="U134" s="85" t="str">
        <f t="shared" si="21"/>
        <v>D</v>
      </c>
      <c r="V134" s="80"/>
      <c r="W134" s="57"/>
      <c r="X134" s="29"/>
      <c r="Y134" s="51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2"/>
    </row>
    <row r="135" spans="1:36" s="28" customFormat="1" ht="15" customHeight="1">
      <c r="A135" s="9">
        <v>134</v>
      </c>
      <c r="B135" s="81" t="s">
        <v>163</v>
      </c>
      <c r="C135" s="11">
        <v>2009</v>
      </c>
      <c r="D135" s="87" t="s">
        <v>30</v>
      </c>
      <c r="E135" s="81">
        <v>189</v>
      </c>
      <c r="F135" s="81">
        <v>248</v>
      </c>
      <c r="G135" s="81">
        <v>326</v>
      </c>
      <c r="H135" s="81">
        <v>20.100000000000001</v>
      </c>
      <c r="I135" s="81">
        <v>280</v>
      </c>
      <c r="J135" s="84">
        <f t="shared" si="22"/>
        <v>10.8</v>
      </c>
      <c r="K135" s="84">
        <f t="shared" si="23"/>
        <v>15.562500000000002</v>
      </c>
      <c r="L135" s="84">
        <f t="shared" si="24"/>
        <v>31.9</v>
      </c>
      <c r="M135" s="84">
        <f t="shared" si="25"/>
        <v>20.880000000000006</v>
      </c>
      <c r="N135" s="84">
        <f t="shared" si="26"/>
        <v>58</v>
      </c>
      <c r="O135" s="84">
        <f t="shared" si="27"/>
        <v>137.14250000000001</v>
      </c>
      <c r="P135" s="84" t="str">
        <f t="shared" si="28"/>
        <v>D</v>
      </c>
      <c r="Q135" s="84" t="str">
        <f t="shared" si="29"/>
        <v>D</v>
      </c>
      <c r="R135" s="84" t="str">
        <f t="shared" si="30"/>
        <v>D</v>
      </c>
      <c r="S135" s="84" t="str">
        <f t="shared" si="30"/>
        <v>D</v>
      </c>
      <c r="T135" s="84" t="str">
        <f t="shared" si="30"/>
        <v>C</v>
      </c>
      <c r="U135" s="85" t="str">
        <f t="shared" si="21"/>
        <v>D</v>
      </c>
      <c r="V135" s="80"/>
      <c r="W135" s="57"/>
      <c r="X135" s="29"/>
      <c r="Y135" s="38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32"/>
    </row>
    <row r="136" spans="1:36" s="28" customFormat="1" ht="15" customHeight="1">
      <c r="A136" s="9">
        <v>135</v>
      </c>
      <c r="B136" s="81" t="s">
        <v>164</v>
      </c>
      <c r="C136" s="11">
        <v>2009</v>
      </c>
      <c r="D136" s="87" t="s">
        <v>49</v>
      </c>
      <c r="E136" s="81">
        <v>194</v>
      </c>
      <c r="F136" s="81">
        <v>253</v>
      </c>
      <c r="G136" s="81">
        <v>322</v>
      </c>
      <c r="H136" s="81">
        <v>22.2</v>
      </c>
      <c r="I136" s="81">
        <v>263</v>
      </c>
      <c r="J136" s="84">
        <f t="shared" si="22"/>
        <v>24.3</v>
      </c>
      <c r="K136" s="84">
        <f t="shared" si="23"/>
        <v>25.937500000000004</v>
      </c>
      <c r="L136" s="84">
        <f t="shared" si="24"/>
        <v>20.3</v>
      </c>
      <c r="M136" s="84">
        <f t="shared" si="25"/>
        <v>33.059999999999995</v>
      </c>
      <c r="N136" s="84">
        <f t="shared" si="26"/>
        <v>33.35</v>
      </c>
      <c r="O136" s="84">
        <f t="shared" si="27"/>
        <v>136.94749999999999</v>
      </c>
      <c r="P136" s="84" t="str">
        <f t="shared" si="28"/>
        <v>D</v>
      </c>
      <c r="Q136" s="84" t="str">
        <f t="shared" si="29"/>
        <v>D</v>
      </c>
      <c r="R136" s="84" t="str">
        <f t="shared" si="30"/>
        <v>D</v>
      </c>
      <c r="S136" s="84" t="str">
        <f t="shared" si="30"/>
        <v>D</v>
      </c>
      <c r="T136" s="84" t="str">
        <f t="shared" si="30"/>
        <v>D</v>
      </c>
      <c r="U136" s="85" t="str">
        <f t="shared" si="21"/>
        <v>D</v>
      </c>
      <c r="V136" s="80"/>
      <c r="W136" s="57"/>
      <c r="X136" s="29"/>
      <c r="Y136" s="38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32"/>
    </row>
    <row r="137" spans="1:36" s="28" customFormat="1" ht="15" customHeight="1">
      <c r="A137" s="9">
        <v>136</v>
      </c>
      <c r="B137" s="93" t="s">
        <v>165</v>
      </c>
      <c r="C137" s="11">
        <v>2006</v>
      </c>
      <c r="D137" s="87" t="s">
        <v>82</v>
      </c>
      <c r="E137" s="81">
        <v>178</v>
      </c>
      <c r="F137" s="81">
        <v>234</v>
      </c>
      <c r="G137" s="81">
        <v>316</v>
      </c>
      <c r="H137" s="81">
        <v>26.7</v>
      </c>
      <c r="I137" s="81">
        <v>291</v>
      </c>
      <c r="J137" s="84">
        <f t="shared" si="22"/>
        <v>0</v>
      </c>
      <c r="K137" s="84">
        <f t="shared" si="23"/>
        <v>0</v>
      </c>
      <c r="L137" s="84">
        <f t="shared" si="24"/>
        <v>2.9</v>
      </c>
      <c r="M137" s="84">
        <f t="shared" si="25"/>
        <v>59.16</v>
      </c>
      <c r="N137" s="84">
        <f t="shared" si="26"/>
        <v>73.95</v>
      </c>
      <c r="O137" s="84">
        <f t="shared" si="27"/>
        <v>136.01</v>
      </c>
      <c r="P137" s="84" t="str">
        <f t="shared" si="28"/>
        <v>D</v>
      </c>
      <c r="Q137" s="84" t="str">
        <f t="shared" si="29"/>
        <v>D</v>
      </c>
      <c r="R137" s="84" t="str">
        <f t="shared" si="30"/>
        <v>D</v>
      </c>
      <c r="S137" s="84" t="str">
        <f t="shared" si="30"/>
        <v>C</v>
      </c>
      <c r="T137" s="84" t="str">
        <f t="shared" si="30"/>
        <v>B</v>
      </c>
      <c r="U137" s="85" t="str">
        <f t="shared" si="21"/>
        <v>D</v>
      </c>
      <c r="V137" s="80"/>
      <c r="W137" s="57"/>
      <c r="X137" s="50"/>
      <c r="Y137" s="51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2"/>
    </row>
    <row r="138" spans="1:36" s="28" customFormat="1" ht="15" customHeight="1">
      <c r="A138" s="9">
        <v>137</v>
      </c>
      <c r="B138" s="81" t="s">
        <v>166</v>
      </c>
      <c r="C138" s="11">
        <v>2008</v>
      </c>
      <c r="D138" s="87" t="s">
        <v>49</v>
      </c>
      <c r="E138" s="81">
        <v>189</v>
      </c>
      <c r="F138" s="81">
        <v>247</v>
      </c>
      <c r="G138" s="81">
        <v>326</v>
      </c>
      <c r="H138" s="81">
        <v>25</v>
      </c>
      <c r="I138" s="81">
        <v>261</v>
      </c>
      <c r="J138" s="84">
        <f t="shared" si="22"/>
        <v>10.8</v>
      </c>
      <c r="K138" s="84">
        <f t="shared" si="23"/>
        <v>13.487500000000001</v>
      </c>
      <c r="L138" s="84">
        <f t="shared" si="24"/>
        <v>31.9</v>
      </c>
      <c r="M138" s="84">
        <f t="shared" si="25"/>
        <v>49.3</v>
      </c>
      <c r="N138" s="84">
        <f t="shared" si="26"/>
        <v>30.45</v>
      </c>
      <c r="O138" s="84">
        <f t="shared" si="27"/>
        <v>135.9375</v>
      </c>
      <c r="P138" s="84" t="str">
        <f t="shared" si="28"/>
        <v>D</v>
      </c>
      <c r="Q138" s="84" t="str">
        <f t="shared" si="29"/>
        <v>D</v>
      </c>
      <c r="R138" s="84" t="str">
        <f t="shared" si="30"/>
        <v>D</v>
      </c>
      <c r="S138" s="84" t="str">
        <f t="shared" si="30"/>
        <v>D</v>
      </c>
      <c r="T138" s="84" t="str">
        <f t="shared" si="30"/>
        <v>D</v>
      </c>
      <c r="U138" s="85" t="str">
        <f t="shared" si="21"/>
        <v>D</v>
      </c>
      <c r="V138" s="80"/>
      <c r="W138" s="57"/>
      <c r="X138" s="50"/>
      <c r="Y138" s="51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2"/>
    </row>
    <row r="139" spans="1:36" s="28" customFormat="1" ht="15" customHeight="1">
      <c r="A139" s="9">
        <v>138</v>
      </c>
      <c r="B139" s="81" t="s">
        <v>167</v>
      </c>
      <c r="C139" s="11">
        <v>2009</v>
      </c>
      <c r="D139" s="87" t="s">
        <v>68</v>
      </c>
      <c r="E139" s="83">
        <v>195</v>
      </c>
      <c r="F139" s="83">
        <v>249</v>
      </c>
      <c r="G139" s="83">
        <v>324</v>
      </c>
      <c r="H139" s="83">
        <v>24.1</v>
      </c>
      <c r="I139" s="83">
        <v>254</v>
      </c>
      <c r="J139" s="84">
        <f t="shared" si="22"/>
        <v>27</v>
      </c>
      <c r="K139" s="84">
        <f t="shared" si="23"/>
        <v>17.637500000000003</v>
      </c>
      <c r="L139" s="84">
        <f t="shared" si="24"/>
        <v>26.099999999999998</v>
      </c>
      <c r="M139" s="84">
        <f t="shared" si="25"/>
        <v>44.080000000000005</v>
      </c>
      <c r="N139" s="84">
        <f t="shared" si="26"/>
        <v>20.3</v>
      </c>
      <c r="O139" s="84">
        <f t="shared" si="27"/>
        <v>135.11750000000001</v>
      </c>
      <c r="P139" s="84" t="str">
        <f t="shared" si="28"/>
        <v>C</v>
      </c>
      <c r="Q139" s="84" t="str">
        <f t="shared" si="29"/>
        <v>C</v>
      </c>
      <c r="R139" s="84" t="str">
        <f t="shared" si="30"/>
        <v>D</v>
      </c>
      <c r="S139" s="84" t="str">
        <f t="shared" si="30"/>
        <v>D</v>
      </c>
      <c r="T139" s="84" t="str">
        <f t="shared" si="30"/>
        <v>D</v>
      </c>
      <c r="U139" s="85" t="str">
        <f t="shared" si="21"/>
        <v>D</v>
      </c>
      <c r="V139" s="80"/>
      <c r="W139" s="57"/>
      <c r="X139" s="50"/>
      <c r="Y139" s="51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2"/>
    </row>
    <row r="140" spans="1:36" s="28" customFormat="1" ht="15" customHeight="1">
      <c r="A140" s="9">
        <v>139</v>
      </c>
      <c r="B140" s="81" t="s">
        <v>168</v>
      </c>
      <c r="C140" s="11">
        <v>2008</v>
      </c>
      <c r="D140" s="87" t="s">
        <v>8</v>
      </c>
      <c r="E140" s="81">
        <v>194</v>
      </c>
      <c r="F140" s="81">
        <v>258</v>
      </c>
      <c r="G140" s="81">
        <v>328</v>
      </c>
      <c r="H140" s="81">
        <v>21</v>
      </c>
      <c r="I140" s="81">
        <v>247</v>
      </c>
      <c r="J140" s="84">
        <f t="shared" si="22"/>
        <v>24.3</v>
      </c>
      <c r="K140" s="84">
        <f t="shared" si="23"/>
        <v>36.3125</v>
      </c>
      <c r="L140" s="84">
        <f t="shared" si="24"/>
        <v>37.699999999999996</v>
      </c>
      <c r="M140" s="84">
        <f t="shared" si="25"/>
        <v>26.099999999999998</v>
      </c>
      <c r="N140" s="84">
        <f t="shared" si="26"/>
        <v>10.15</v>
      </c>
      <c r="O140" s="84">
        <f t="shared" si="27"/>
        <v>134.5625</v>
      </c>
      <c r="P140" s="84" t="str">
        <f t="shared" si="28"/>
        <v>D</v>
      </c>
      <c r="Q140" s="84" t="str">
        <f t="shared" si="29"/>
        <v>D</v>
      </c>
      <c r="R140" s="84" t="str">
        <f t="shared" si="30"/>
        <v>D</v>
      </c>
      <c r="S140" s="84" t="str">
        <f t="shared" si="30"/>
        <v>D</v>
      </c>
      <c r="T140" s="84" t="str">
        <f t="shared" si="30"/>
        <v>D</v>
      </c>
      <c r="U140" s="85" t="str">
        <f t="shared" si="21"/>
        <v>D</v>
      </c>
      <c r="V140" s="80"/>
      <c r="W140" s="57"/>
      <c r="X140" s="29"/>
      <c r="Y140" s="51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2"/>
    </row>
    <row r="141" spans="1:36" s="28" customFormat="1" ht="15" customHeight="1">
      <c r="A141" s="9">
        <v>140</v>
      </c>
      <c r="B141" s="95" t="s">
        <v>169</v>
      </c>
      <c r="C141" s="11">
        <v>2006</v>
      </c>
      <c r="D141" s="82" t="s">
        <v>88</v>
      </c>
      <c r="E141" s="81">
        <v>189</v>
      </c>
      <c r="F141" s="81">
        <v>245</v>
      </c>
      <c r="G141" s="81">
        <v>324</v>
      </c>
      <c r="H141" s="81">
        <v>25.1</v>
      </c>
      <c r="I141" s="81">
        <v>265</v>
      </c>
      <c r="J141" s="84">
        <f t="shared" si="22"/>
        <v>10.8</v>
      </c>
      <c r="K141" s="84">
        <f t="shared" si="23"/>
        <v>9.3375000000000004</v>
      </c>
      <c r="L141" s="84">
        <f t="shared" si="24"/>
        <v>26.099999999999998</v>
      </c>
      <c r="M141" s="84">
        <f t="shared" si="25"/>
        <v>49.88000000000001</v>
      </c>
      <c r="N141" s="84">
        <f t="shared" si="26"/>
        <v>36.25</v>
      </c>
      <c r="O141" s="84">
        <f t="shared" si="27"/>
        <v>132.36750000000001</v>
      </c>
      <c r="P141" s="84" t="str">
        <f t="shared" si="28"/>
        <v>D</v>
      </c>
      <c r="Q141" s="84" t="str">
        <f t="shared" si="29"/>
        <v>D</v>
      </c>
      <c r="R141" s="84" t="str">
        <f t="shared" si="30"/>
        <v>D</v>
      </c>
      <c r="S141" s="84" t="str">
        <f t="shared" si="30"/>
        <v>D</v>
      </c>
      <c r="T141" s="84" t="str">
        <f t="shared" si="30"/>
        <v>D</v>
      </c>
      <c r="U141" s="85" t="str">
        <f t="shared" si="21"/>
        <v>D</v>
      </c>
      <c r="V141" s="80"/>
      <c r="W141" s="57"/>
      <c r="X141" s="29"/>
      <c r="Y141" s="51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2"/>
    </row>
    <row r="142" spans="1:36" s="28" customFormat="1" ht="15" customHeight="1">
      <c r="A142" s="9">
        <v>141</v>
      </c>
      <c r="B142" s="95" t="s">
        <v>170</v>
      </c>
      <c r="C142" s="11">
        <v>2008</v>
      </c>
      <c r="D142" s="87" t="s">
        <v>28</v>
      </c>
      <c r="E142" s="83">
        <v>194</v>
      </c>
      <c r="F142" s="83">
        <v>254</v>
      </c>
      <c r="G142" s="83">
        <v>324</v>
      </c>
      <c r="H142" s="83">
        <v>19.3</v>
      </c>
      <c r="I142" s="83">
        <v>266</v>
      </c>
      <c r="J142" s="84">
        <f t="shared" si="22"/>
        <v>24.3</v>
      </c>
      <c r="K142" s="84">
        <f t="shared" si="23"/>
        <v>28.012500000000003</v>
      </c>
      <c r="L142" s="84">
        <f t="shared" si="24"/>
        <v>26.099999999999998</v>
      </c>
      <c r="M142" s="84">
        <f t="shared" si="25"/>
        <v>16.240000000000002</v>
      </c>
      <c r="N142" s="84">
        <f t="shared" si="26"/>
        <v>37.699999999999996</v>
      </c>
      <c r="O142" s="84">
        <f t="shared" si="27"/>
        <v>132.35249999999999</v>
      </c>
      <c r="P142" s="84" t="str">
        <f t="shared" si="28"/>
        <v>D</v>
      </c>
      <c r="Q142" s="84" t="str">
        <f t="shared" si="29"/>
        <v>D</v>
      </c>
      <c r="R142" s="84" t="str">
        <f t="shared" si="30"/>
        <v>D</v>
      </c>
      <c r="S142" s="84" t="str">
        <f t="shared" si="30"/>
        <v>D</v>
      </c>
      <c r="T142" s="84" t="str">
        <f t="shared" si="30"/>
        <v>D</v>
      </c>
      <c r="U142" s="85" t="str">
        <f t="shared" si="21"/>
        <v>D</v>
      </c>
      <c r="V142" s="80"/>
      <c r="W142" s="57"/>
      <c r="X142" s="50"/>
      <c r="Y142" s="51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2"/>
    </row>
    <row r="143" spans="1:36" s="28" customFormat="1" ht="15" customHeight="1">
      <c r="A143" s="9">
        <v>142</v>
      </c>
      <c r="B143" s="81" t="s">
        <v>171</v>
      </c>
      <c r="C143" s="11">
        <v>2008</v>
      </c>
      <c r="D143" s="87" t="s">
        <v>101</v>
      </c>
      <c r="E143" s="83">
        <v>196</v>
      </c>
      <c r="F143" s="83">
        <v>263</v>
      </c>
      <c r="G143" s="83">
        <v>326</v>
      </c>
      <c r="H143" s="83">
        <v>15.8</v>
      </c>
      <c r="I143" s="83">
        <v>256</v>
      </c>
      <c r="J143" s="84">
        <f t="shared" si="22"/>
        <v>29.700000000000003</v>
      </c>
      <c r="K143" s="84">
        <f t="shared" si="23"/>
        <v>46.687500000000007</v>
      </c>
      <c r="L143" s="84">
        <f t="shared" si="24"/>
        <v>31.9</v>
      </c>
      <c r="M143" s="84">
        <f t="shared" si="25"/>
        <v>0</v>
      </c>
      <c r="N143" s="84">
        <f t="shared" si="26"/>
        <v>23.2</v>
      </c>
      <c r="O143" s="84">
        <f t="shared" si="27"/>
        <v>131.48750000000001</v>
      </c>
      <c r="P143" s="84" t="str">
        <f t="shared" si="28"/>
        <v>C</v>
      </c>
      <c r="Q143" s="84" t="str">
        <f t="shared" si="29"/>
        <v>C</v>
      </c>
      <c r="R143" s="84" t="str">
        <f t="shared" si="30"/>
        <v>D</v>
      </c>
      <c r="S143" s="84" t="str">
        <f t="shared" si="30"/>
        <v>D</v>
      </c>
      <c r="T143" s="84" t="str">
        <f t="shared" si="30"/>
        <v>D</v>
      </c>
      <c r="U143" s="85" t="str">
        <f t="shared" si="21"/>
        <v>D</v>
      </c>
      <c r="V143" s="80"/>
      <c r="W143" s="57"/>
      <c r="X143" s="31"/>
      <c r="Y143" s="104"/>
      <c r="Z143" s="31"/>
      <c r="AA143" s="31"/>
      <c r="AB143" s="31"/>
      <c r="AC143" s="31"/>
      <c r="AD143" s="31"/>
      <c r="AE143" s="31"/>
      <c r="AF143" s="42"/>
      <c r="AG143" s="42"/>
      <c r="AH143" s="42"/>
      <c r="AI143" s="42"/>
      <c r="AJ143" s="32"/>
    </row>
    <row r="144" spans="1:36" s="28" customFormat="1" ht="15" customHeight="1">
      <c r="A144" s="9">
        <v>143</v>
      </c>
      <c r="B144" s="95" t="s">
        <v>172</v>
      </c>
      <c r="C144" s="11">
        <v>2004</v>
      </c>
      <c r="D144" s="82" t="s">
        <v>75</v>
      </c>
      <c r="E144" s="95">
        <v>191</v>
      </c>
      <c r="F144" s="83">
        <v>252</v>
      </c>
      <c r="G144" s="83">
        <v>334</v>
      </c>
      <c r="H144" s="83">
        <v>23.4</v>
      </c>
      <c r="I144" s="83">
        <v>267</v>
      </c>
      <c r="J144" s="84">
        <f t="shared" si="22"/>
        <v>16.200000000000003</v>
      </c>
      <c r="K144" s="84">
        <f t="shared" si="23"/>
        <v>23.862500000000001</v>
      </c>
      <c r="L144" s="84">
        <f t="shared" si="24"/>
        <v>55.1</v>
      </c>
      <c r="M144" s="84">
        <f t="shared" si="25"/>
        <v>40.019999999999989</v>
      </c>
      <c r="N144" s="84">
        <f t="shared" si="26"/>
        <v>39.15</v>
      </c>
      <c r="O144" s="84">
        <f t="shared" si="27"/>
        <v>174.33249999999998</v>
      </c>
      <c r="P144" s="84" t="str">
        <f t="shared" si="28"/>
        <v>D</v>
      </c>
      <c r="Q144" s="84" t="str">
        <f t="shared" si="29"/>
        <v>D</v>
      </c>
      <c r="R144" s="84" t="str">
        <f t="shared" si="30"/>
        <v>C</v>
      </c>
      <c r="S144" s="84" t="str">
        <f t="shared" si="30"/>
        <v>D</v>
      </c>
      <c r="T144" s="84" t="str">
        <f t="shared" si="30"/>
        <v>D</v>
      </c>
      <c r="U144" s="85" t="str">
        <f t="shared" si="21"/>
        <v>D</v>
      </c>
      <c r="V144" s="80"/>
      <c r="W144" s="57"/>
      <c r="X144" s="29"/>
      <c r="Y144" s="51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2"/>
    </row>
    <row r="145" spans="1:36" s="28" customFormat="1" ht="15" customHeight="1">
      <c r="A145" s="9">
        <v>144</v>
      </c>
      <c r="B145" s="81" t="s">
        <v>173</v>
      </c>
      <c r="C145" s="11">
        <v>2008</v>
      </c>
      <c r="D145" s="87" t="s">
        <v>16</v>
      </c>
      <c r="E145" s="81">
        <v>189</v>
      </c>
      <c r="F145" s="81">
        <v>251</v>
      </c>
      <c r="G145" s="81">
        <v>324</v>
      </c>
      <c r="H145" s="81">
        <v>21.7</v>
      </c>
      <c r="I145" s="81">
        <v>268</v>
      </c>
      <c r="J145" s="84">
        <f t="shared" si="22"/>
        <v>10.8</v>
      </c>
      <c r="K145" s="84">
        <f t="shared" si="23"/>
        <v>21.787500000000001</v>
      </c>
      <c r="L145" s="84">
        <f t="shared" si="24"/>
        <v>26.099999999999998</v>
      </c>
      <c r="M145" s="84">
        <f t="shared" si="25"/>
        <v>30.159999999999997</v>
      </c>
      <c r="N145" s="84">
        <f t="shared" si="26"/>
        <v>40.6</v>
      </c>
      <c r="O145" s="84">
        <f t="shared" si="27"/>
        <v>129.44749999999999</v>
      </c>
      <c r="P145" s="84" t="str">
        <f t="shared" si="28"/>
        <v>D</v>
      </c>
      <c r="Q145" s="84" t="str">
        <f t="shared" si="29"/>
        <v>D</v>
      </c>
      <c r="R145" s="84" t="str">
        <f t="shared" si="30"/>
        <v>D</v>
      </c>
      <c r="S145" s="84" t="str">
        <f t="shared" si="30"/>
        <v>D</v>
      </c>
      <c r="T145" s="84" t="str">
        <f t="shared" si="30"/>
        <v>D</v>
      </c>
      <c r="U145" s="85" t="str">
        <f t="shared" si="21"/>
        <v>D</v>
      </c>
      <c r="V145" s="80"/>
      <c r="W145" s="86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</row>
    <row r="146" spans="1:36" s="28" customFormat="1" ht="15" customHeight="1">
      <c r="A146" s="9">
        <v>145</v>
      </c>
      <c r="B146" s="81" t="s">
        <v>173</v>
      </c>
      <c r="C146" s="11">
        <v>2008</v>
      </c>
      <c r="D146" s="87" t="s">
        <v>16</v>
      </c>
      <c r="E146" s="83">
        <v>189</v>
      </c>
      <c r="F146" s="83">
        <v>251</v>
      </c>
      <c r="G146" s="83">
        <v>324</v>
      </c>
      <c r="H146" s="83">
        <v>21.7</v>
      </c>
      <c r="I146" s="83">
        <v>268</v>
      </c>
      <c r="J146" s="84">
        <f t="shared" si="22"/>
        <v>10.8</v>
      </c>
      <c r="K146" s="84">
        <f t="shared" si="23"/>
        <v>21.787500000000001</v>
      </c>
      <c r="L146" s="84">
        <f t="shared" si="24"/>
        <v>26.099999999999998</v>
      </c>
      <c r="M146" s="84">
        <f t="shared" si="25"/>
        <v>30.159999999999997</v>
      </c>
      <c r="N146" s="84">
        <f t="shared" si="26"/>
        <v>40.6</v>
      </c>
      <c r="O146" s="84">
        <f t="shared" si="27"/>
        <v>129.44749999999999</v>
      </c>
      <c r="P146" s="84" t="str">
        <f t="shared" si="28"/>
        <v>D</v>
      </c>
      <c r="Q146" s="84" t="str">
        <f t="shared" si="29"/>
        <v>D</v>
      </c>
      <c r="R146" s="84" t="str">
        <f t="shared" si="30"/>
        <v>D</v>
      </c>
      <c r="S146" s="84" t="str">
        <f t="shared" si="30"/>
        <v>D</v>
      </c>
      <c r="T146" s="84" t="str">
        <f t="shared" si="30"/>
        <v>D</v>
      </c>
      <c r="U146" s="85" t="str">
        <f t="shared" si="21"/>
        <v>D</v>
      </c>
      <c r="V146" s="80"/>
      <c r="W146" s="56"/>
      <c r="X146" s="29"/>
      <c r="Y146" s="51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2"/>
    </row>
    <row r="147" spans="1:36" s="28" customFormat="1" ht="15" customHeight="1">
      <c r="A147" s="9">
        <v>146</v>
      </c>
      <c r="B147" s="93" t="s">
        <v>174</v>
      </c>
      <c r="C147" s="11">
        <v>2004</v>
      </c>
      <c r="D147" s="87" t="s">
        <v>68</v>
      </c>
      <c r="E147" s="81">
        <v>193</v>
      </c>
      <c r="F147" s="83">
        <v>249</v>
      </c>
      <c r="G147" s="83">
        <v>328</v>
      </c>
      <c r="H147" s="83">
        <v>21.8</v>
      </c>
      <c r="I147" s="83">
        <v>255</v>
      </c>
      <c r="J147" s="84">
        <f t="shared" si="22"/>
        <v>21.6</v>
      </c>
      <c r="K147" s="84">
        <f t="shared" si="23"/>
        <v>17.637500000000003</v>
      </c>
      <c r="L147" s="84">
        <f t="shared" si="24"/>
        <v>37.699999999999996</v>
      </c>
      <c r="M147" s="84">
        <f t="shared" si="25"/>
        <v>30.740000000000002</v>
      </c>
      <c r="N147" s="84">
        <f t="shared" si="26"/>
        <v>21.75</v>
      </c>
      <c r="O147" s="84">
        <f t="shared" si="27"/>
        <v>129.42750000000001</v>
      </c>
      <c r="P147" s="84" t="str">
        <f t="shared" si="28"/>
        <v>D</v>
      </c>
      <c r="Q147" s="84" t="str">
        <f t="shared" si="29"/>
        <v>D</v>
      </c>
      <c r="R147" s="84" t="str">
        <f t="shared" si="30"/>
        <v>D</v>
      </c>
      <c r="S147" s="84" t="str">
        <f t="shared" si="30"/>
        <v>D</v>
      </c>
      <c r="T147" s="84" t="str">
        <f t="shared" si="30"/>
        <v>D</v>
      </c>
      <c r="U147" s="85" t="str">
        <f t="shared" si="21"/>
        <v>D</v>
      </c>
      <c r="V147" s="80"/>
      <c r="W147" s="57"/>
      <c r="X147" s="29"/>
      <c r="Y147" s="51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2"/>
    </row>
    <row r="148" spans="1:36" s="28" customFormat="1" ht="15" customHeight="1">
      <c r="A148" s="9">
        <v>147</v>
      </c>
      <c r="B148" s="93" t="s">
        <v>175</v>
      </c>
      <c r="C148" s="11">
        <v>2006</v>
      </c>
      <c r="D148" s="87" t="s">
        <v>68</v>
      </c>
      <c r="E148" s="83">
        <v>193</v>
      </c>
      <c r="F148" s="83">
        <v>252</v>
      </c>
      <c r="G148" s="83">
        <v>330</v>
      </c>
      <c r="H148" s="83">
        <v>14.8</v>
      </c>
      <c r="I148" s="83">
        <v>267</v>
      </c>
      <c r="J148" s="84">
        <f t="shared" si="22"/>
        <v>21.6</v>
      </c>
      <c r="K148" s="84">
        <f t="shared" si="23"/>
        <v>23.862500000000001</v>
      </c>
      <c r="L148" s="84">
        <f t="shared" si="24"/>
        <v>43.5</v>
      </c>
      <c r="M148" s="84">
        <f t="shared" si="25"/>
        <v>0</v>
      </c>
      <c r="N148" s="84">
        <f t="shared" si="26"/>
        <v>39.15</v>
      </c>
      <c r="O148" s="84">
        <f t="shared" si="27"/>
        <v>128.11250000000001</v>
      </c>
      <c r="P148" s="84" t="str">
        <f t="shared" si="28"/>
        <v>D</v>
      </c>
      <c r="Q148" s="84" t="str">
        <f t="shared" si="29"/>
        <v>D</v>
      </c>
      <c r="R148" s="84" t="str">
        <f t="shared" si="30"/>
        <v>D</v>
      </c>
      <c r="S148" s="84" t="str">
        <f t="shared" si="30"/>
        <v>D</v>
      </c>
      <c r="T148" s="84" t="str">
        <f t="shared" si="30"/>
        <v>D</v>
      </c>
      <c r="U148" s="85" t="str">
        <f t="shared" si="21"/>
        <v>D</v>
      </c>
      <c r="V148" s="80"/>
      <c r="W148" s="57"/>
      <c r="X148" s="50"/>
      <c r="Y148" s="51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2"/>
    </row>
    <row r="149" spans="1:36" s="28" customFormat="1" ht="15" customHeight="1">
      <c r="A149" s="9">
        <v>148</v>
      </c>
      <c r="B149" s="95" t="s">
        <v>176</v>
      </c>
      <c r="C149" s="11">
        <v>2009</v>
      </c>
      <c r="D149" s="87" t="s">
        <v>45</v>
      </c>
      <c r="E149" s="81">
        <v>195</v>
      </c>
      <c r="F149" s="81">
        <v>255</v>
      </c>
      <c r="G149" s="81">
        <v>328</v>
      </c>
      <c r="H149" s="81">
        <v>21.7</v>
      </c>
      <c r="I149" s="81">
        <v>242</v>
      </c>
      <c r="J149" s="84">
        <f t="shared" si="22"/>
        <v>27</v>
      </c>
      <c r="K149" s="84">
        <f t="shared" si="23"/>
        <v>30.087500000000002</v>
      </c>
      <c r="L149" s="84">
        <f t="shared" si="24"/>
        <v>37.699999999999996</v>
      </c>
      <c r="M149" s="84">
        <f t="shared" si="25"/>
        <v>30.159999999999997</v>
      </c>
      <c r="N149" s="84">
        <f t="shared" si="26"/>
        <v>2.9</v>
      </c>
      <c r="O149" s="84">
        <f t="shared" si="27"/>
        <v>127.8475</v>
      </c>
      <c r="P149" s="84" t="str">
        <f t="shared" si="28"/>
        <v>C</v>
      </c>
      <c r="Q149" s="84" t="str">
        <f t="shared" si="29"/>
        <v>C</v>
      </c>
      <c r="R149" s="84" t="str">
        <f t="shared" si="30"/>
        <v>D</v>
      </c>
      <c r="S149" s="84" t="str">
        <f t="shared" si="30"/>
        <v>D</v>
      </c>
      <c r="T149" s="84" t="str">
        <f t="shared" si="30"/>
        <v>D</v>
      </c>
      <c r="U149" s="85" t="str">
        <f t="shared" si="21"/>
        <v>D</v>
      </c>
      <c r="V149" s="80"/>
      <c r="W149" s="57"/>
      <c r="X149" s="29"/>
      <c r="Y149" s="51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2"/>
    </row>
    <row r="150" spans="1:36" s="28" customFormat="1" ht="15" customHeight="1">
      <c r="A150" s="9">
        <v>149</v>
      </c>
      <c r="B150" s="95" t="s">
        <v>177</v>
      </c>
      <c r="C150" s="11">
        <v>2007</v>
      </c>
      <c r="D150" s="82" t="s">
        <v>35</v>
      </c>
      <c r="E150" s="83">
        <v>193</v>
      </c>
      <c r="F150" s="83">
        <v>255</v>
      </c>
      <c r="G150" s="83">
        <v>320</v>
      </c>
      <c r="H150" s="83">
        <v>22.1</v>
      </c>
      <c r="I150" s="83">
        <v>260</v>
      </c>
      <c r="J150" s="84">
        <f t="shared" si="22"/>
        <v>21.6</v>
      </c>
      <c r="K150" s="84">
        <f t="shared" si="23"/>
        <v>30.087500000000002</v>
      </c>
      <c r="L150" s="84">
        <f t="shared" si="24"/>
        <v>14.5</v>
      </c>
      <c r="M150" s="84">
        <f t="shared" si="25"/>
        <v>32.480000000000004</v>
      </c>
      <c r="N150" s="84">
        <f t="shared" si="26"/>
        <v>29</v>
      </c>
      <c r="O150" s="84">
        <f t="shared" si="27"/>
        <v>127.6675</v>
      </c>
      <c r="P150" s="84" t="str">
        <f t="shared" si="28"/>
        <v>D</v>
      </c>
      <c r="Q150" s="84" t="str">
        <f t="shared" si="29"/>
        <v>D</v>
      </c>
      <c r="R150" s="84" t="str">
        <f t="shared" si="30"/>
        <v>D</v>
      </c>
      <c r="S150" s="84" t="str">
        <f t="shared" si="30"/>
        <v>D</v>
      </c>
      <c r="T150" s="84" t="str">
        <f t="shared" si="30"/>
        <v>D</v>
      </c>
      <c r="U150" s="85" t="str">
        <f t="shared" si="21"/>
        <v>D</v>
      </c>
      <c r="V150" s="80"/>
      <c r="W150" s="57"/>
      <c r="X150" s="29"/>
      <c r="Y150" s="51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2"/>
    </row>
    <row r="151" spans="1:36" s="28" customFormat="1" ht="15" customHeight="1">
      <c r="A151" s="9">
        <v>150</v>
      </c>
      <c r="B151" s="81" t="s">
        <v>178</v>
      </c>
      <c r="C151" s="11">
        <v>2006</v>
      </c>
      <c r="D151" s="87" t="s">
        <v>101</v>
      </c>
      <c r="E151" s="83">
        <v>189</v>
      </c>
      <c r="F151" s="83">
        <v>246</v>
      </c>
      <c r="G151" s="83">
        <v>312</v>
      </c>
      <c r="H151" s="83">
        <v>30</v>
      </c>
      <c r="I151" s="83">
        <v>258</v>
      </c>
      <c r="J151" s="84">
        <f t="shared" si="22"/>
        <v>10.8</v>
      </c>
      <c r="K151" s="84">
        <f t="shared" si="23"/>
        <v>11.412500000000001</v>
      </c>
      <c r="L151" s="84">
        <f t="shared" si="24"/>
        <v>0</v>
      </c>
      <c r="M151" s="84">
        <f t="shared" si="25"/>
        <v>78.3</v>
      </c>
      <c r="N151" s="84">
        <f t="shared" si="26"/>
        <v>26.099999999999998</v>
      </c>
      <c r="O151" s="84">
        <f t="shared" si="27"/>
        <v>126.6125</v>
      </c>
      <c r="P151" s="84" t="str">
        <f t="shared" si="28"/>
        <v>D</v>
      </c>
      <c r="Q151" s="84" t="str">
        <f t="shared" si="29"/>
        <v>D</v>
      </c>
      <c r="R151" s="84" t="str">
        <f t="shared" si="30"/>
        <v>D</v>
      </c>
      <c r="S151" s="84" t="str">
        <f t="shared" si="30"/>
        <v>B</v>
      </c>
      <c r="T151" s="84" t="str">
        <f t="shared" si="30"/>
        <v>D</v>
      </c>
      <c r="U151" s="85" t="str">
        <f t="shared" si="21"/>
        <v>D</v>
      </c>
      <c r="V151" s="80"/>
      <c r="W151" s="57"/>
      <c r="X151" s="29"/>
      <c r="Y151" s="51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2"/>
    </row>
    <row r="152" spans="1:36" s="28" customFormat="1" ht="15" customHeight="1">
      <c r="A152" s="9">
        <v>151</v>
      </c>
      <c r="B152" s="81" t="s">
        <v>179</v>
      </c>
      <c r="C152" s="11">
        <v>2009</v>
      </c>
      <c r="D152" s="87" t="s">
        <v>21</v>
      </c>
      <c r="E152" s="81">
        <v>191</v>
      </c>
      <c r="F152" s="81">
        <v>250</v>
      </c>
      <c r="G152" s="81">
        <v>328</v>
      </c>
      <c r="H152" s="81">
        <v>23.5</v>
      </c>
      <c r="I152" s="81">
        <v>248</v>
      </c>
      <c r="J152" s="84">
        <f t="shared" si="22"/>
        <v>16.200000000000003</v>
      </c>
      <c r="K152" s="84">
        <f t="shared" si="23"/>
        <v>19.712500000000002</v>
      </c>
      <c r="L152" s="84">
        <f t="shared" si="24"/>
        <v>37.699999999999996</v>
      </c>
      <c r="M152" s="84">
        <f t="shared" si="25"/>
        <v>40.6</v>
      </c>
      <c r="N152" s="84">
        <f t="shared" si="26"/>
        <v>11.6</v>
      </c>
      <c r="O152" s="84">
        <f t="shared" si="27"/>
        <v>125.8125</v>
      </c>
      <c r="P152" s="84" t="str">
        <f t="shared" si="28"/>
        <v>D</v>
      </c>
      <c r="Q152" s="84" t="str">
        <f t="shared" si="29"/>
        <v>D</v>
      </c>
      <c r="R152" s="84" t="str">
        <f t="shared" si="30"/>
        <v>D</v>
      </c>
      <c r="S152" s="84" t="str">
        <f t="shared" si="30"/>
        <v>D</v>
      </c>
      <c r="T152" s="84" t="str">
        <f t="shared" si="30"/>
        <v>D</v>
      </c>
      <c r="U152" s="85" t="str">
        <f t="shared" si="21"/>
        <v>D</v>
      </c>
      <c r="V152" s="80"/>
      <c r="W152" s="57"/>
      <c r="X152" s="29"/>
      <c r="Y152" s="51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2"/>
    </row>
    <row r="153" spans="1:36" s="28" customFormat="1" ht="15" customHeight="1">
      <c r="A153" s="9">
        <v>152</v>
      </c>
      <c r="B153" s="93" t="s">
        <v>180</v>
      </c>
      <c r="C153" s="11">
        <v>2005</v>
      </c>
      <c r="D153" s="87" t="s">
        <v>68</v>
      </c>
      <c r="E153" s="81">
        <v>193</v>
      </c>
      <c r="F153" s="83">
        <v>248</v>
      </c>
      <c r="G153" s="83">
        <v>324</v>
      </c>
      <c r="H153" s="83">
        <v>19.5</v>
      </c>
      <c r="I153" s="83">
        <v>271</v>
      </c>
      <c r="J153" s="84">
        <f t="shared" si="22"/>
        <v>21.6</v>
      </c>
      <c r="K153" s="84">
        <f t="shared" si="23"/>
        <v>15.562500000000002</v>
      </c>
      <c r="L153" s="84">
        <f t="shared" si="24"/>
        <v>26.099999999999998</v>
      </c>
      <c r="M153" s="84">
        <f t="shared" si="25"/>
        <v>17.399999999999999</v>
      </c>
      <c r="N153" s="84">
        <f t="shared" si="26"/>
        <v>44.949999999999996</v>
      </c>
      <c r="O153" s="84">
        <f t="shared" si="27"/>
        <v>125.61249999999998</v>
      </c>
      <c r="P153" s="84" t="str">
        <f t="shared" si="28"/>
        <v>D</v>
      </c>
      <c r="Q153" s="84" t="str">
        <f t="shared" si="29"/>
        <v>D</v>
      </c>
      <c r="R153" s="84" t="str">
        <f t="shared" si="30"/>
        <v>D</v>
      </c>
      <c r="S153" s="84" t="str">
        <f t="shared" si="30"/>
        <v>D</v>
      </c>
      <c r="T153" s="84" t="str">
        <f t="shared" si="30"/>
        <v>D</v>
      </c>
      <c r="U153" s="85" t="str">
        <f t="shared" si="21"/>
        <v>D</v>
      </c>
      <c r="V153" s="80"/>
      <c r="W153" s="57"/>
      <c r="X153" s="29"/>
      <c r="Y153" s="51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2"/>
    </row>
    <row r="154" spans="1:36" s="28" customFormat="1" ht="15" customHeight="1">
      <c r="A154" s="9">
        <v>153</v>
      </c>
      <c r="B154" s="81" t="s">
        <v>181</v>
      </c>
      <c r="C154" s="11">
        <v>2006</v>
      </c>
      <c r="D154" s="82" t="s">
        <v>57</v>
      </c>
      <c r="E154" s="83">
        <v>188</v>
      </c>
      <c r="F154" s="83">
        <v>245</v>
      </c>
      <c r="G154" s="83">
        <v>330</v>
      </c>
      <c r="H154" s="83">
        <v>16.899999999999999</v>
      </c>
      <c r="I154" s="83">
        <v>283</v>
      </c>
      <c r="J154" s="84">
        <f t="shared" si="22"/>
        <v>8.1000000000000014</v>
      </c>
      <c r="K154" s="84">
        <f t="shared" si="23"/>
        <v>9.3375000000000004</v>
      </c>
      <c r="L154" s="84">
        <f t="shared" si="24"/>
        <v>43.5</v>
      </c>
      <c r="M154" s="84">
        <f t="shared" si="25"/>
        <v>2.3199999999999918</v>
      </c>
      <c r="N154" s="84">
        <f t="shared" si="26"/>
        <v>62.35</v>
      </c>
      <c r="O154" s="84">
        <f t="shared" si="27"/>
        <v>125.60749999999999</v>
      </c>
      <c r="P154" s="84" t="str">
        <f t="shared" si="28"/>
        <v>D</v>
      </c>
      <c r="Q154" s="84" t="str">
        <f t="shared" si="29"/>
        <v>D</v>
      </c>
      <c r="R154" s="84" t="str">
        <f t="shared" si="30"/>
        <v>D</v>
      </c>
      <c r="S154" s="84" t="str">
        <f t="shared" si="30"/>
        <v>D</v>
      </c>
      <c r="T154" s="84" t="str">
        <f t="shared" si="30"/>
        <v>B</v>
      </c>
      <c r="U154" s="85" t="str">
        <f t="shared" si="21"/>
        <v>D</v>
      </c>
      <c r="V154" s="80"/>
      <c r="W154" s="86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</row>
    <row r="155" spans="1:36" s="28" customFormat="1" ht="15" customHeight="1">
      <c r="A155" s="9">
        <v>154</v>
      </c>
      <c r="B155" s="81" t="s">
        <v>182</v>
      </c>
      <c r="C155" s="11">
        <v>2006</v>
      </c>
      <c r="D155" s="82" t="s">
        <v>88</v>
      </c>
      <c r="E155" s="83">
        <v>182</v>
      </c>
      <c r="F155" s="95">
        <v>242</v>
      </c>
      <c r="G155" s="83">
        <v>330</v>
      </c>
      <c r="H155" s="83">
        <v>20.2</v>
      </c>
      <c r="I155" s="83">
        <v>279</v>
      </c>
      <c r="J155" s="84">
        <f t="shared" si="22"/>
        <v>0</v>
      </c>
      <c r="K155" s="84">
        <f t="shared" si="23"/>
        <v>3.1125000000000003</v>
      </c>
      <c r="L155" s="84">
        <f t="shared" si="24"/>
        <v>43.5</v>
      </c>
      <c r="M155" s="84">
        <f t="shared" si="25"/>
        <v>21.459999999999994</v>
      </c>
      <c r="N155" s="84">
        <f t="shared" si="26"/>
        <v>56.55</v>
      </c>
      <c r="O155" s="84">
        <f t="shared" si="27"/>
        <v>124.62249999999999</v>
      </c>
      <c r="P155" s="84" t="str">
        <f t="shared" si="28"/>
        <v>D</v>
      </c>
      <c r="Q155" s="84" t="str">
        <f t="shared" si="29"/>
        <v>D</v>
      </c>
      <c r="R155" s="84" t="str">
        <f t="shared" si="30"/>
        <v>D</v>
      </c>
      <c r="S155" s="84" t="str">
        <f t="shared" si="30"/>
        <v>D</v>
      </c>
      <c r="T155" s="84" t="str">
        <f t="shared" si="30"/>
        <v>C</v>
      </c>
      <c r="U155" s="85" t="str">
        <f t="shared" si="21"/>
        <v>D</v>
      </c>
      <c r="V155" s="80"/>
      <c r="W155" s="56"/>
      <c r="X155" s="19"/>
      <c r="Y155" s="94"/>
      <c r="Z155" s="19"/>
      <c r="AA155" s="39"/>
      <c r="AB155" s="19"/>
      <c r="AC155" s="19"/>
      <c r="AD155" s="19"/>
      <c r="AE155" s="19"/>
      <c r="AF155" s="19"/>
      <c r="AG155" s="19"/>
      <c r="AH155" s="19"/>
      <c r="AI155" s="19"/>
      <c r="AJ155" s="32"/>
    </row>
    <row r="156" spans="1:36" s="28" customFormat="1" ht="15" customHeight="1">
      <c r="A156" s="9">
        <v>155</v>
      </c>
      <c r="B156" s="81" t="s">
        <v>93</v>
      </c>
      <c r="C156" s="11">
        <v>2006</v>
      </c>
      <c r="D156" s="87" t="s">
        <v>33</v>
      </c>
      <c r="E156" s="83">
        <v>196</v>
      </c>
      <c r="F156" s="83">
        <v>254</v>
      </c>
      <c r="G156" s="83">
        <v>330</v>
      </c>
      <c r="H156" s="83">
        <v>20.100000000000001</v>
      </c>
      <c r="I156" s="83">
        <v>241</v>
      </c>
      <c r="J156" s="84">
        <f t="shared" si="22"/>
        <v>29.700000000000003</v>
      </c>
      <c r="K156" s="84">
        <f t="shared" si="23"/>
        <v>28.012500000000003</v>
      </c>
      <c r="L156" s="84">
        <f t="shared" si="24"/>
        <v>43.5</v>
      </c>
      <c r="M156" s="84">
        <f t="shared" si="25"/>
        <v>20.880000000000006</v>
      </c>
      <c r="N156" s="84">
        <f t="shared" si="26"/>
        <v>1.45</v>
      </c>
      <c r="O156" s="84">
        <f t="shared" si="27"/>
        <v>123.54250000000002</v>
      </c>
      <c r="P156" s="84" t="str">
        <f t="shared" si="28"/>
        <v>C</v>
      </c>
      <c r="Q156" s="84" t="str">
        <f t="shared" si="29"/>
        <v>C</v>
      </c>
      <c r="R156" s="84" t="str">
        <f t="shared" si="30"/>
        <v>D</v>
      </c>
      <c r="S156" s="84" t="str">
        <f t="shared" si="30"/>
        <v>D</v>
      </c>
      <c r="T156" s="84" t="str">
        <f t="shared" si="30"/>
        <v>D</v>
      </c>
      <c r="U156" s="85" t="str">
        <f t="shared" si="21"/>
        <v>D</v>
      </c>
      <c r="V156" s="80"/>
      <c r="W156" s="57"/>
      <c r="X156" s="29"/>
      <c r="Y156" s="51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2"/>
    </row>
    <row r="157" spans="1:36" s="28" customFormat="1" ht="15" customHeight="1">
      <c r="A157" s="9">
        <v>156</v>
      </c>
      <c r="B157" s="81" t="s">
        <v>183</v>
      </c>
      <c r="C157" s="11">
        <v>2007</v>
      </c>
      <c r="D157" s="87" t="s">
        <v>23</v>
      </c>
      <c r="E157" s="83">
        <v>194</v>
      </c>
      <c r="F157" s="83">
        <v>252</v>
      </c>
      <c r="G157" s="83">
        <v>324</v>
      </c>
      <c r="H157" s="83">
        <v>20.5</v>
      </c>
      <c r="I157" s="83">
        <v>257</v>
      </c>
      <c r="J157" s="84">
        <f t="shared" si="22"/>
        <v>24.3</v>
      </c>
      <c r="K157" s="84">
        <f t="shared" si="23"/>
        <v>23.862500000000001</v>
      </c>
      <c r="L157" s="84">
        <f t="shared" si="24"/>
        <v>26.099999999999998</v>
      </c>
      <c r="M157" s="84">
        <f t="shared" si="25"/>
        <v>23.2</v>
      </c>
      <c r="N157" s="84">
        <f t="shared" si="26"/>
        <v>24.65</v>
      </c>
      <c r="O157" s="84">
        <f t="shared" si="27"/>
        <v>122.11250000000001</v>
      </c>
      <c r="P157" s="84" t="str">
        <f t="shared" si="28"/>
        <v>D</v>
      </c>
      <c r="Q157" s="84" t="str">
        <f t="shared" si="29"/>
        <v>D</v>
      </c>
      <c r="R157" s="84" t="str">
        <f t="shared" si="30"/>
        <v>D</v>
      </c>
      <c r="S157" s="84" t="str">
        <f t="shared" si="30"/>
        <v>D</v>
      </c>
      <c r="T157" s="84" t="str">
        <f t="shared" si="30"/>
        <v>D</v>
      </c>
      <c r="U157" s="85" t="str">
        <f t="shared" si="21"/>
        <v>D</v>
      </c>
      <c r="V157" s="80"/>
      <c r="W157" s="57"/>
      <c r="X157" s="29"/>
      <c r="Y157" s="51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2"/>
    </row>
    <row r="158" spans="1:36" s="28" customFormat="1" ht="15" customHeight="1">
      <c r="A158" s="9">
        <v>157</v>
      </c>
      <c r="B158" s="81" t="s">
        <v>184</v>
      </c>
      <c r="C158" s="11">
        <v>2007</v>
      </c>
      <c r="D158" s="82" t="s">
        <v>57</v>
      </c>
      <c r="E158" s="83">
        <v>187</v>
      </c>
      <c r="F158" s="83">
        <v>243</v>
      </c>
      <c r="G158" s="83">
        <v>310</v>
      </c>
      <c r="H158" s="83">
        <v>29.7</v>
      </c>
      <c r="I158" s="83">
        <v>264</v>
      </c>
      <c r="J158" s="84">
        <f t="shared" si="22"/>
        <v>5.4</v>
      </c>
      <c r="K158" s="84">
        <f t="shared" si="23"/>
        <v>5.1875</v>
      </c>
      <c r="L158" s="84">
        <f t="shared" si="24"/>
        <v>0</v>
      </c>
      <c r="M158" s="84">
        <f t="shared" si="25"/>
        <v>76.559999999999988</v>
      </c>
      <c r="N158" s="84">
        <f t="shared" si="26"/>
        <v>34.799999999999997</v>
      </c>
      <c r="O158" s="84">
        <f t="shared" si="27"/>
        <v>121.94749999999999</v>
      </c>
      <c r="P158" s="84" t="str">
        <f t="shared" si="28"/>
        <v>D</v>
      </c>
      <c r="Q158" s="84" t="str">
        <f t="shared" si="29"/>
        <v>D</v>
      </c>
      <c r="R158" s="84" t="str">
        <f t="shared" si="30"/>
        <v>D</v>
      </c>
      <c r="S158" s="84" t="str">
        <f t="shared" si="30"/>
        <v>B</v>
      </c>
      <c r="T158" s="84" t="str">
        <f t="shared" si="30"/>
        <v>D</v>
      </c>
      <c r="U158" s="85" t="str">
        <f t="shared" si="21"/>
        <v>D</v>
      </c>
      <c r="V158" s="80"/>
      <c r="W158" s="57"/>
      <c r="X158" s="19"/>
      <c r="Y158" s="94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32"/>
    </row>
    <row r="159" spans="1:36" s="28" customFormat="1" ht="15" customHeight="1">
      <c r="A159" s="9">
        <v>158</v>
      </c>
      <c r="B159" s="81" t="s">
        <v>185</v>
      </c>
      <c r="C159" s="11">
        <v>2008</v>
      </c>
      <c r="D159" s="87" t="s">
        <v>33</v>
      </c>
      <c r="E159" s="83">
        <v>194</v>
      </c>
      <c r="F159" s="83">
        <v>254</v>
      </c>
      <c r="G159" s="83">
        <v>322</v>
      </c>
      <c r="H159" s="83">
        <v>20.399999999999999</v>
      </c>
      <c r="I159" s="83">
        <v>257</v>
      </c>
      <c r="J159" s="84">
        <f t="shared" si="22"/>
        <v>24.3</v>
      </c>
      <c r="K159" s="84">
        <f t="shared" si="23"/>
        <v>28.012500000000003</v>
      </c>
      <c r="L159" s="84">
        <f t="shared" si="24"/>
        <v>20.3</v>
      </c>
      <c r="M159" s="84">
        <f t="shared" si="25"/>
        <v>22.61999999999999</v>
      </c>
      <c r="N159" s="84">
        <f t="shared" si="26"/>
        <v>24.65</v>
      </c>
      <c r="O159" s="84">
        <f t="shared" si="27"/>
        <v>119.88249999999999</v>
      </c>
      <c r="P159" s="84" t="str">
        <f t="shared" si="28"/>
        <v>D</v>
      </c>
      <c r="Q159" s="84" t="str">
        <f t="shared" si="29"/>
        <v>D</v>
      </c>
      <c r="R159" s="84" t="str">
        <f t="shared" si="30"/>
        <v>D</v>
      </c>
      <c r="S159" s="84" t="str">
        <f t="shared" si="30"/>
        <v>D</v>
      </c>
      <c r="T159" s="84" t="str">
        <f t="shared" si="30"/>
        <v>D</v>
      </c>
      <c r="U159" s="85" t="str">
        <f t="shared" si="21"/>
        <v>D</v>
      </c>
      <c r="V159" s="80"/>
      <c r="W159" s="57"/>
      <c r="X159" s="50"/>
      <c r="Y159" s="51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2"/>
    </row>
    <row r="160" spans="1:36" s="28" customFormat="1" ht="15" customHeight="1">
      <c r="A160" s="9">
        <v>159</v>
      </c>
      <c r="B160" s="81" t="s">
        <v>186</v>
      </c>
      <c r="C160" s="11">
        <v>2007</v>
      </c>
      <c r="D160" s="87" t="s">
        <v>49</v>
      </c>
      <c r="E160" s="81">
        <v>192</v>
      </c>
      <c r="F160" s="81">
        <v>252</v>
      </c>
      <c r="G160" s="81">
        <v>332</v>
      </c>
      <c r="H160" s="81">
        <v>14.4</v>
      </c>
      <c r="I160" s="81">
        <v>259</v>
      </c>
      <c r="J160" s="84">
        <f t="shared" si="22"/>
        <v>18.900000000000002</v>
      </c>
      <c r="K160" s="84">
        <f t="shared" si="23"/>
        <v>23.862500000000001</v>
      </c>
      <c r="L160" s="84">
        <f t="shared" si="24"/>
        <v>49.3</v>
      </c>
      <c r="M160" s="84">
        <f t="shared" si="25"/>
        <v>0</v>
      </c>
      <c r="N160" s="84">
        <f t="shared" si="26"/>
        <v>27.55</v>
      </c>
      <c r="O160" s="84">
        <f t="shared" si="27"/>
        <v>119.6125</v>
      </c>
      <c r="P160" s="84" t="str">
        <f t="shared" si="28"/>
        <v>D</v>
      </c>
      <c r="Q160" s="84" t="str">
        <f t="shared" si="29"/>
        <v>D</v>
      </c>
      <c r="R160" s="84" t="str">
        <f t="shared" si="30"/>
        <v>D</v>
      </c>
      <c r="S160" s="84" t="str">
        <f t="shared" si="30"/>
        <v>D</v>
      </c>
      <c r="T160" s="84" t="str">
        <f t="shared" si="30"/>
        <v>D</v>
      </c>
      <c r="U160" s="85" t="str">
        <f t="shared" si="21"/>
        <v>D</v>
      </c>
      <c r="V160" s="80"/>
      <c r="W160" s="57"/>
      <c r="X160" s="29"/>
      <c r="Y160" s="51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2"/>
    </row>
    <row r="161" spans="1:36" s="28" customFormat="1" ht="15" customHeight="1">
      <c r="A161" s="9">
        <v>160</v>
      </c>
      <c r="B161" s="95" t="s">
        <v>187</v>
      </c>
      <c r="C161" s="11">
        <v>2007</v>
      </c>
      <c r="D161" s="87" t="s">
        <v>45</v>
      </c>
      <c r="E161" s="81">
        <v>182</v>
      </c>
      <c r="F161" s="81">
        <v>239</v>
      </c>
      <c r="G161" s="81">
        <v>324</v>
      </c>
      <c r="H161" s="81">
        <v>23.5</v>
      </c>
      <c r="I161" s="81">
        <v>276</v>
      </c>
      <c r="J161" s="84">
        <f t="shared" si="22"/>
        <v>0</v>
      </c>
      <c r="K161" s="84">
        <f t="shared" si="23"/>
        <v>0</v>
      </c>
      <c r="L161" s="84">
        <f t="shared" si="24"/>
        <v>26.099999999999998</v>
      </c>
      <c r="M161" s="84">
        <f t="shared" si="25"/>
        <v>40.6</v>
      </c>
      <c r="N161" s="84">
        <f t="shared" si="26"/>
        <v>52.199999999999996</v>
      </c>
      <c r="O161" s="84">
        <f t="shared" si="27"/>
        <v>118.9</v>
      </c>
      <c r="P161" s="84" t="str">
        <f t="shared" si="28"/>
        <v>D</v>
      </c>
      <c r="Q161" s="84" t="str">
        <f t="shared" si="29"/>
        <v>D</v>
      </c>
      <c r="R161" s="84" t="str">
        <f t="shared" si="30"/>
        <v>D</v>
      </c>
      <c r="S161" s="84" t="str">
        <f t="shared" si="30"/>
        <v>D</v>
      </c>
      <c r="T161" s="84" t="str">
        <f t="shared" si="30"/>
        <v>C</v>
      </c>
      <c r="U161" s="85" t="str">
        <f t="shared" si="21"/>
        <v>D</v>
      </c>
      <c r="V161" s="80"/>
      <c r="W161" s="57"/>
      <c r="X161" s="50"/>
      <c r="Y161" s="51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2"/>
    </row>
    <row r="162" spans="1:36" s="28" customFormat="1" ht="15" customHeight="1">
      <c r="A162" s="9">
        <v>161</v>
      </c>
      <c r="B162" s="81" t="s">
        <v>188</v>
      </c>
      <c r="C162" s="11">
        <v>2006</v>
      </c>
      <c r="D162" s="87" t="s">
        <v>16</v>
      </c>
      <c r="E162" s="81">
        <v>186</v>
      </c>
      <c r="F162" s="81">
        <v>244</v>
      </c>
      <c r="G162" s="81">
        <v>326</v>
      </c>
      <c r="H162" s="81">
        <v>19.399999999999999</v>
      </c>
      <c r="I162" s="81">
        <v>280</v>
      </c>
      <c r="J162" s="84">
        <f t="shared" si="22"/>
        <v>2.7</v>
      </c>
      <c r="K162" s="84">
        <f t="shared" si="23"/>
        <v>7.2625000000000011</v>
      </c>
      <c r="L162" s="84">
        <f t="shared" si="24"/>
        <v>31.9</v>
      </c>
      <c r="M162" s="84">
        <f t="shared" si="25"/>
        <v>16.81999999999999</v>
      </c>
      <c r="N162" s="84">
        <f t="shared" si="26"/>
        <v>58</v>
      </c>
      <c r="O162" s="84">
        <f t="shared" si="27"/>
        <v>116.68249999999999</v>
      </c>
      <c r="P162" s="84" t="str">
        <f t="shared" si="28"/>
        <v>D</v>
      </c>
      <c r="Q162" s="84" t="str">
        <f t="shared" si="29"/>
        <v>D</v>
      </c>
      <c r="R162" s="84" t="str">
        <f t="shared" si="30"/>
        <v>D</v>
      </c>
      <c r="S162" s="84" t="str">
        <f t="shared" si="30"/>
        <v>D</v>
      </c>
      <c r="T162" s="84" t="str">
        <f t="shared" si="30"/>
        <v>C</v>
      </c>
      <c r="U162" s="85" t="str">
        <f t="shared" si="21"/>
        <v>D</v>
      </c>
      <c r="V162" s="80"/>
      <c r="W162" s="57"/>
      <c r="X162" s="50"/>
      <c r="Y162" s="51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2"/>
    </row>
    <row r="163" spans="1:36" s="28" customFormat="1" ht="15" customHeight="1">
      <c r="A163" s="9">
        <v>162</v>
      </c>
      <c r="B163" s="81" t="s">
        <v>188</v>
      </c>
      <c r="C163" s="11">
        <v>2006</v>
      </c>
      <c r="D163" s="87" t="s">
        <v>16</v>
      </c>
      <c r="E163" s="83">
        <v>186</v>
      </c>
      <c r="F163" s="83">
        <v>244</v>
      </c>
      <c r="G163" s="83">
        <v>326</v>
      </c>
      <c r="H163" s="83">
        <v>19.399999999999999</v>
      </c>
      <c r="I163" s="83">
        <v>280</v>
      </c>
      <c r="J163" s="84">
        <f t="shared" si="22"/>
        <v>2.7</v>
      </c>
      <c r="K163" s="84">
        <f t="shared" si="23"/>
        <v>7.2625000000000011</v>
      </c>
      <c r="L163" s="84">
        <f t="shared" si="24"/>
        <v>31.9</v>
      </c>
      <c r="M163" s="84">
        <f t="shared" si="25"/>
        <v>16.81999999999999</v>
      </c>
      <c r="N163" s="84">
        <f t="shared" si="26"/>
        <v>58</v>
      </c>
      <c r="O163" s="84">
        <f t="shared" si="27"/>
        <v>116.68249999999999</v>
      </c>
      <c r="P163" s="84" t="str">
        <f t="shared" si="28"/>
        <v>D</v>
      </c>
      <c r="Q163" s="84" t="str">
        <f t="shared" si="29"/>
        <v>D</v>
      </c>
      <c r="R163" s="84" t="str">
        <f t="shared" si="30"/>
        <v>D</v>
      </c>
      <c r="S163" s="84" t="str">
        <f t="shared" si="30"/>
        <v>D</v>
      </c>
      <c r="T163" s="84" t="str">
        <f t="shared" si="30"/>
        <v>C</v>
      </c>
      <c r="U163" s="85" t="str">
        <f t="shared" si="21"/>
        <v>D</v>
      </c>
      <c r="V163" s="80"/>
      <c r="W163" s="57"/>
      <c r="X163" s="29"/>
      <c r="Y163" s="51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2"/>
    </row>
    <row r="164" spans="1:36" s="28" customFormat="1" ht="15" customHeight="1">
      <c r="A164" s="9">
        <v>163</v>
      </c>
      <c r="B164" s="81" t="s">
        <v>189</v>
      </c>
      <c r="C164" s="11">
        <v>2007</v>
      </c>
      <c r="D164" s="87" t="s">
        <v>45</v>
      </c>
      <c r="E164" s="81">
        <v>185</v>
      </c>
      <c r="F164" s="81">
        <v>245</v>
      </c>
      <c r="G164" s="81">
        <v>314</v>
      </c>
      <c r="H164" s="81">
        <v>27.5</v>
      </c>
      <c r="I164" s="81">
        <v>270</v>
      </c>
      <c r="J164" s="84">
        <f t="shared" si="22"/>
        <v>0</v>
      </c>
      <c r="K164" s="84">
        <f t="shared" si="23"/>
        <v>9.3375000000000004</v>
      </c>
      <c r="L164" s="84">
        <f t="shared" si="24"/>
        <v>0</v>
      </c>
      <c r="M164" s="84">
        <f t="shared" si="25"/>
        <v>63.8</v>
      </c>
      <c r="N164" s="84">
        <f t="shared" si="26"/>
        <v>43.5</v>
      </c>
      <c r="O164" s="84">
        <f t="shared" si="27"/>
        <v>116.6375</v>
      </c>
      <c r="P164" s="84" t="str">
        <f t="shared" si="28"/>
        <v>D</v>
      </c>
      <c r="Q164" s="84" t="str">
        <f t="shared" si="29"/>
        <v>D</v>
      </c>
      <c r="R164" s="84" t="str">
        <f t="shared" si="30"/>
        <v>D</v>
      </c>
      <c r="S164" s="84" t="str">
        <f t="shared" si="30"/>
        <v>B</v>
      </c>
      <c r="T164" s="84" t="str">
        <f t="shared" si="30"/>
        <v>D</v>
      </c>
      <c r="U164" s="85" t="str">
        <f t="shared" si="21"/>
        <v>D</v>
      </c>
      <c r="V164" s="80"/>
      <c r="W164" s="86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</row>
    <row r="165" spans="1:36" s="28" customFormat="1" ht="15" customHeight="1">
      <c r="A165" s="9">
        <v>164</v>
      </c>
      <c r="B165" s="81" t="s">
        <v>190</v>
      </c>
      <c r="C165" s="11">
        <v>2005</v>
      </c>
      <c r="D165" s="87" t="s">
        <v>101</v>
      </c>
      <c r="E165" s="83">
        <v>188</v>
      </c>
      <c r="F165" s="83">
        <v>246</v>
      </c>
      <c r="G165" s="83">
        <v>324</v>
      </c>
      <c r="H165" s="83">
        <v>24.1</v>
      </c>
      <c r="I165" s="83">
        <v>258</v>
      </c>
      <c r="J165" s="84">
        <f t="shared" si="22"/>
        <v>8.1000000000000014</v>
      </c>
      <c r="K165" s="84">
        <f t="shared" si="23"/>
        <v>11.412500000000001</v>
      </c>
      <c r="L165" s="84">
        <f t="shared" si="24"/>
        <v>26.099999999999998</v>
      </c>
      <c r="M165" s="84">
        <f t="shared" si="25"/>
        <v>44.080000000000005</v>
      </c>
      <c r="N165" s="84">
        <f t="shared" si="26"/>
        <v>26.099999999999998</v>
      </c>
      <c r="O165" s="84">
        <f t="shared" si="27"/>
        <v>115.79249999999999</v>
      </c>
      <c r="P165" s="84" t="str">
        <f t="shared" si="28"/>
        <v>D</v>
      </c>
      <c r="Q165" s="84" t="str">
        <f t="shared" si="29"/>
        <v>D</v>
      </c>
      <c r="R165" s="84" t="str">
        <f t="shared" si="30"/>
        <v>D</v>
      </c>
      <c r="S165" s="84" t="str">
        <f t="shared" si="30"/>
        <v>D</v>
      </c>
      <c r="T165" s="84" t="str">
        <f t="shared" si="30"/>
        <v>D</v>
      </c>
      <c r="U165" s="85" t="str">
        <f t="shared" si="21"/>
        <v>D</v>
      </c>
      <c r="V165" s="80"/>
      <c r="W165" s="56"/>
      <c r="X165" s="29"/>
      <c r="Y165" s="51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2"/>
    </row>
    <row r="166" spans="1:36" s="28" customFormat="1" ht="15" customHeight="1">
      <c r="A166" s="9">
        <v>165</v>
      </c>
      <c r="B166" s="81" t="s">
        <v>191</v>
      </c>
      <c r="C166" s="11">
        <v>2005</v>
      </c>
      <c r="D166" s="87" t="s">
        <v>38</v>
      </c>
      <c r="E166" s="81">
        <v>191</v>
      </c>
      <c r="F166" s="81">
        <v>248</v>
      </c>
      <c r="G166" s="81">
        <v>324</v>
      </c>
      <c r="H166" s="83">
        <v>24.4</v>
      </c>
      <c r="I166" s="81">
        <v>248</v>
      </c>
      <c r="J166" s="84">
        <f t="shared" si="22"/>
        <v>16.200000000000003</v>
      </c>
      <c r="K166" s="84">
        <f t="shared" si="23"/>
        <v>15.562500000000002</v>
      </c>
      <c r="L166" s="84">
        <f t="shared" si="24"/>
        <v>26.099999999999998</v>
      </c>
      <c r="M166" s="84">
        <f t="shared" si="25"/>
        <v>45.819999999999993</v>
      </c>
      <c r="N166" s="84">
        <f t="shared" si="26"/>
        <v>11.6</v>
      </c>
      <c r="O166" s="84">
        <f t="shared" si="27"/>
        <v>115.28249999999998</v>
      </c>
      <c r="P166" s="84" t="str">
        <f t="shared" si="28"/>
        <v>D</v>
      </c>
      <c r="Q166" s="84" t="str">
        <f t="shared" si="29"/>
        <v>D</v>
      </c>
      <c r="R166" s="84" t="str">
        <f t="shared" si="30"/>
        <v>D</v>
      </c>
      <c r="S166" s="84" t="str">
        <f t="shared" si="30"/>
        <v>D</v>
      </c>
      <c r="T166" s="84" t="str">
        <f t="shared" si="30"/>
        <v>D</v>
      </c>
      <c r="U166" s="85" t="str">
        <f t="shared" si="21"/>
        <v>D</v>
      </c>
      <c r="V166" s="80"/>
      <c r="W166" s="57"/>
      <c r="X166" s="29"/>
      <c r="Y166" s="51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2"/>
    </row>
    <row r="167" spans="1:36" ht="15" customHeight="1">
      <c r="A167" s="9">
        <v>166</v>
      </c>
      <c r="B167" s="81" t="s">
        <v>192</v>
      </c>
      <c r="C167" s="11">
        <v>2011</v>
      </c>
      <c r="D167" s="87" t="s">
        <v>119</v>
      </c>
      <c r="E167" s="81">
        <v>186</v>
      </c>
      <c r="F167" s="81">
        <v>247</v>
      </c>
      <c r="G167" s="81">
        <v>324</v>
      </c>
      <c r="H167" s="81">
        <v>23.9</v>
      </c>
      <c r="I167" s="81">
        <v>259</v>
      </c>
      <c r="J167" s="84">
        <f t="shared" si="22"/>
        <v>2.7</v>
      </c>
      <c r="K167" s="84">
        <f t="shared" si="23"/>
        <v>13.487500000000001</v>
      </c>
      <c r="L167" s="84">
        <f t="shared" si="24"/>
        <v>26.099999999999998</v>
      </c>
      <c r="M167" s="84">
        <f t="shared" si="25"/>
        <v>42.919999999999987</v>
      </c>
      <c r="N167" s="84">
        <f t="shared" si="26"/>
        <v>27.55</v>
      </c>
      <c r="O167" s="84">
        <f t="shared" si="27"/>
        <v>112.75749999999998</v>
      </c>
      <c r="P167" s="84" t="str">
        <f t="shared" si="28"/>
        <v>D</v>
      </c>
      <c r="Q167" s="84" t="str">
        <f t="shared" si="29"/>
        <v>D</v>
      </c>
      <c r="R167" s="84" t="str">
        <f t="shared" si="30"/>
        <v>D</v>
      </c>
      <c r="S167" s="84" t="str">
        <f t="shared" si="30"/>
        <v>D</v>
      </c>
      <c r="T167" s="84" t="str">
        <f t="shared" si="30"/>
        <v>D</v>
      </c>
      <c r="U167" s="85" t="str">
        <f t="shared" si="21"/>
        <v>D</v>
      </c>
      <c r="V167" s="109"/>
      <c r="W167" s="57"/>
      <c r="X167" s="29"/>
      <c r="Y167" s="51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110"/>
    </row>
    <row r="168" spans="1:36" ht="15" customHeight="1">
      <c r="A168" s="9">
        <v>167</v>
      </c>
      <c r="B168" s="81" t="s">
        <v>193</v>
      </c>
      <c r="C168" s="11">
        <v>2009</v>
      </c>
      <c r="D168" s="87" t="s">
        <v>119</v>
      </c>
      <c r="E168" s="81">
        <v>188</v>
      </c>
      <c r="F168" s="81">
        <v>246</v>
      </c>
      <c r="G168" s="81">
        <v>308</v>
      </c>
      <c r="H168" s="81">
        <v>20</v>
      </c>
      <c r="I168" s="81">
        <v>289</v>
      </c>
      <c r="J168" s="84">
        <f t="shared" si="22"/>
        <v>8.1000000000000014</v>
      </c>
      <c r="K168" s="84">
        <f t="shared" si="23"/>
        <v>11.412500000000001</v>
      </c>
      <c r="L168" s="84">
        <f t="shared" si="24"/>
        <v>0</v>
      </c>
      <c r="M168" s="84">
        <f t="shared" si="25"/>
        <v>20.3</v>
      </c>
      <c r="N168" s="84">
        <f t="shared" si="26"/>
        <v>71.05</v>
      </c>
      <c r="O168" s="84">
        <f t="shared" si="27"/>
        <v>110.8625</v>
      </c>
      <c r="P168" s="84" t="str">
        <f t="shared" si="28"/>
        <v>D</v>
      </c>
      <c r="Q168" s="84" t="str">
        <f t="shared" si="29"/>
        <v>D</v>
      </c>
      <c r="R168" s="84" t="str">
        <f t="shared" si="30"/>
        <v>D</v>
      </c>
      <c r="S168" s="84" t="str">
        <f t="shared" si="30"/>
        <v>D</v>
      </c>
      <c r="T168" s="84" t="str">
        <f t="shared" si="30"/>
        <v>B</v>
      </c>
      <c r="U168" s="85" t="str">
        <f t="shared" si="21"/>
        <v>D</v>
      </c>
      <c r="V168" s="109"/>
      <c r="W168" s="57"/>
      <c r="X168" s="50"/>
      <c r="Y168" s="51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110"/>
    </row>
    <row r="169" spans="1:36" ht="15" customHeight="1">
      <c r="A169" s="9">
        <v>168</v>
      </c>
      <c r="B169" s="81" t="s">
        <v>194</v>
      </c>
      <c r="C169" s="11">
        <v>2005</v>
      </c>
      <c r="D169" s="82" t="s">
        <v>75</v>
      </c>
      <c r="E169" s="81">
        <v>194</v>
      </c>
      <c r="F169" s="81">
        <v>249</v>
      </c>
      <c r="G169" s="81">
        <v>326</v>
      </c>
      <c r="H169" s="81">
        <v>15.8</v>
      </c>
      <c r="I169" s="81">
        <v>264</v>
      </c>
      <c r="J169" s="84">
        <f t="shared" si="22"/>
        <v>24.3</v>
      </c>
      <c r="K169" s="84">
        <f t="shared" si="23"/>
        <v>17.637500000000003</v>
      </c>
      <c r="L169" s="84">
        <f t="shared" si="24"/>
        <v>31.9</v>
      </c>
      <c r="M169" s="84">
        <f t="shared" si="25"/>
        <v>0</v>
      </c>
      <c r="N169" s="84">
        <f t="shared" si="26"/>
        <v>34.799999999999997</v>
      </c>
      <c r="O169" s="84">
        <f t="shared" si="27"/>
        <v>108.6375</v>
      </c>
      <c r="P169" s="84" t="str">
        <f t="shared" si="28"/>
        <v>D</v>
      </c>
      <c r="Q169" s="84" t="str">
        <f t="shared" si="29"/>
        <v>D</v>
      </c>
      <c r="R169" s="84" t="str">
        <f t="shared" si="30"/>
        <v>D</v>
      </c>
      <c r="S169" s="84" t="str">
        <f t="shared" si="30"/>
        <v>D</v>
      </c>
      <c r="T169" s="84" t="str">
        <f t="shared" si="30"/>
        <v>D</v>
      </c>
      <c r="U169" s="85" t="str">
        <f t="shared" si="21"/>
        <v>D</v>
      </c>
      <c r="V169" s="109"/>
      <c r="W169" s="57"/>
      <c r="X169" s="29"/>
      <c r="Y169" s="51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110"/>
    </row>
    <row r="170" spans="1:36" ht="15" customHeight="1">
      <c r="A170" s="9">
        <v>169</v>
      </c>
      <c r="B170" s="95" t="s">
        <v>195</v>
      </c>
      <c r="C170" s="11">
        <v>2005</v>
      </c>
      <c r="D170" s="87" t="s">
        <v>45</v>
      </c>
      <c r="E170" s="81">
        <v>192</v>
      </c>
      <c r="F170" s="81">
        <v>250</v>
      </c>
      <c r="G170" s="81">
        <v>322</v>
      </c>
      <c r="H170" s="81">
        <v>21</v>
      </c>
      <c r="I170" s="81">
        <v>256</v>
      </c>
      <c r="J170" s="84">
        <f t="shared" si="22"/>
        <v>18.900000000000002</v>
      </c>
      <c r="K170" s="84">
        <f t="shared" si="23"/>
        <v>19.712500000000002</v>
      </c>
      <c r="L170" s="84">
        <f t="shared" si="24"/>
        <v>20.3</v>
      </c>
      <c r="M170" s="84">
        <f t="shared" si="25"/>
        <v>26.099999999999998</v>
      </c>
      <c r="N170" s="84">
        <f t="shared" si="26"/>
        <v>23.2</v>
      </c>
      <c r="O170" s="84">
        <f t="shared" si="27"/>
        <v>108.21250000000001</v>
      </c>
      <c r="P170" s="84" t="str">
        <f t="shared" si="28"/>
        <v>D</v>
      </c>
      <c r="Q170" s="84" t="str">
        <f t="shared" si="29"/>
        <v>D</v>
      </c>
      <c r="R170" s="84" t="str">
        <f t="shared" si="30"/>
        <v>D</v>
      </c>
      <c r="S170" s="84" t="str">
        <f t="shared" si="30"/>
        <v>D</v>
      </c>
      <c r="T170" s="84" t="str">
        <f t="shared" si="30"/>
        <v>D</v>
      </c>
      <c r="U170" s="85" t="str">
        <f t="shared" si="21"/>
        <v>D</v>
      </c>
      <c r="V170" s="109"/>
      <c r="W170" s="57"/>
      <c r="X170" s="29"/>
      <c r="Y170" s="51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110"/>
    </row>
    <row r="171" spans="1:36" ht="15" customHeight="1">
      <c r="A171" s="9">
        <v>170</v>
      </c>
      <c r="B171" s="81" t="s">
        <v>196</v>
      </c>
      <c r="C171" s="11">
        <v>2008</v>
      </c>
      <c r="D171" s="87" t="s">
        <v>45</v>
      </c>
      <c r="E171" s="81">
        <v>183</v>
      </c>
      <c r="F171" s="81">
        <v>244</v>
      </c>
      <c r="G171" s="81">
        <v>244</v>
      </c>
      <c r="H171" s="81">
        <v>31.6</v>
      </c>
      <c r="I171" s="81">
        <v>247</v>
      </c>
      <c r="J171" s="84">
        <f t="shared" si="22"/>
        <v>0</v>
      </c>
      <c r="K171" s="84">
        <f t="shared" si="23"/>
        <v>7.2625000000000011</v>
      </c>
      <c r="L171" s="84">
        <f t="shared" si="24"/>
        <v>0</v>
      </c>
      <c r="M171" s="84">
        <f t="shared" si="25"/>
        <v>87.580000000000013</v>
      </c>
      <c r="N171" s="84">
        <f t="shared" si="26"/>
        <v>10.15</v>
      </c>
      <c r="O171" s="84">
        <f t="shared" si="27"/>
        <v>104.99250000000002</v>
      </c>
      <c r="P171" s="84" t="str">
        <f t="shared" si="28"/>
        <v>D</v>
      </c>
      <c r="Q171" s="84" t="str">
        <f t="shared" si="29"/>
        <v>D</v>
      </c>
      <c r="R171" s="84" t="str">
        <f t="shared" si="30"/>
        <v>D</v>
      </c>
      <c r="S171" s="84" t="str">
        <f t="shared" si="30"/>
        <v>A</v>
      </c>
      <c r="T171" s="84" t="str">
        <f t="shared" si="30"/>
        <v>D</v>
      </c>
      <c r="U171" s="85" t="str">
        <f t="shared" ref="U171:U186" si="31">IF(O171&gt;=290,"A",IF(O171&gt;=240,"B",IF(O171&gt;=200,"C","D")))</f>
        <v>D</v>
      </c>
      <c r="V171" s="109"/>
      <c r="W171" s="111"/>
      <c r="X171" s="110"/>
      <c r="Y171" s="110"/>
      <c r="Z171" s="110"/>
      <c r="AA171" s="110"/>
      <c r="AB171" s="110"/>
      <c r="AC171" s="110"/>
      <c r="AD171" s="110"/>
      <c r="AE171" s="110"/>
      <c r="AF171" s="110"/>
      <c r="AG171" s="110"/>
      <c r="AH171" s="110"/>
      <c r="AI171" s="110"/>
      <c r="AJ171" s="110"/>
    </row>
    <row r="172" spans="1:36" ht="15" customHeight="1">
      <c r="A172" s="9">
        <v>171</v>
      </c>
      <c r="B172" s="81" t="s">
        <v>197</v>
      </c>
      <c r="C172" s="11">
        <v>2008</v>
      </c>
      <c r="D172" s="87" t="s">
        <v>101</v>
      </c>
      <c r="E172" s="83">
        <v>198</v>
      </c>
      <c r="F172" s="83">
        <v>257</v>
      </c>
      <c r="G172" s="83">
        <v>322</v>
      </c>
      <c r="H172" s="83">
        <v>19</v>
      </c>
      <c r="I172" s="83">
        <v>228</v>
      </c>
      <c r="J172" s="84">
        <f t="shared" si="22"/>
        <v>35.1</v>
      </c>
      <c r="K172" s="84">
        <f t="shared" si="23"/>
        <v>34.237500000000004</v>
      </c>
      <c r="L172" s="84">
        <f t="shared" si="24"/>
        <v>20.3</v>
      </c>
      <c r="M172" s="84">
        <f t="shared" si="25"/>
        <v>14.5</v>
      </c>
      <c r="N172" s="84">
        <f t="shared" si="26"/>
        <v>0</v>
      </c>
      <c r="O172" s="84">
        <f t="shared" si="27"/>
        <v>104.1375</v>
      </c>
      <c r="P172" s="84" t="str">
        <f t="shared" si="28"/>
        <v>B</v>
      </c>
      <c r="Q172" s="84" t="str">
        <f t="shared" si="29"/>
        <v>B</v>
      </c>
      <c r="R172" s="84" t="str">
        <f t="shared" si="30"/>
        <v>D</v>
      </c>
      <c r="S172" s="84" t="str">
        <f t="shared" si="30"/>
        <v>D</v>
      </c>
      <c r="T172" s="84" t="str">
        <f t="shared" si="30"/>
        <v>D</v>
      </c>
      <c r="U172" s="85" t="str">
        <f t="shared" si="31"/>
        <v>D</v>
      </c>
      <c r="V172" s="109"/>
      <c r="W172" s="56"/>
      <c r="X172" s="29"/>
      <c r="Y172" s="2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110"/>
    </row>
    <row r="173" spans="1:36" ht="15" customHeight="1">
      <c r="A173" s="9">
        <v>172</v>
      </c>
      <c r="B173" s="95" t="s">
        <v>198</v>
      </c>
      <c r="C173" s="11">
        <v>2008</v>
      </c>
      <c r="D173" s="87" t="s">
        <v>82</v>
      </c>
      <c r="E173" s="81">
        <v>188</v>
      </c>
      <c r="F173" s="81">
        <v>248</v>
      </c>
      <c r="G173" s="81">
        <v>326</v>
      </c>
      <c r="H173" s="81">
        <v>22.6</v>
      </c>
      <c r="I173" s="81">
        <v>248</v>
      </c>
      <c r="J173" s="84">
        <f t="shared" si="22"/>
        <v>8.1000000000000014</v>
      </c>
      <c r="K173" s="84">
        <f t="shared" si="23"/>
        <v>15.562500000000002</v>
      </c>
      <c r="L173" s="84">
        <f t="shared" si="24"/>
        <v>31.9</v>
      </c>
      <c r="M173" s="84">
        <f t="shared" si="25"/>
        <v>35.38000000000001</v>
      </c>
      <c r="N173" s="84">
        <f t="shared" si="26"/>
        <v>11.6</v>
      </c>
      <c r="O173" s="84">
        <f t="shared" si="27"/>
        <v>102.5425</v>
      </c>
      <c r="P173" s="84" t="str">
        <f t="shared" si="28"/>
        <v>D</v>
      </c>
      <c r="Q173" s="84" t="str">
        <f t="shared" si="29"/>
        <v>D</v>
      </c>
      <c r="R173" s="84" t="str">
        <f t="shared" si="30"/>
        <v>D</v>
      </c>
      <c r="S173" s="84" t="str">
        <f t="shared" si="30"/>
        <v>D</v>
      </c>
      <c r="T173" s="84" t="str">
        <f t="shared" si="30"/>
        <v>D</v>
      </c>
      <c r="U173" s="85" t="str">
        <f t="shared" si="31"/>
        <v>D</v>
      </c>
      <c r="V173" s="109"/>
      <c r="W173" s="57"/>
      <c r="X173" s="50"/>
      <c r="Y173" s="51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110"/>
    </row>
    <row r="174" spans="1:36" ht="15" customHeight="1">
      <c r="A174" s="9">
        <v>173</v>
      </c>
      <c r="B174" s="81" t="s">
        <v>199</v>
      </c>
      <c r="C174" s="11">
        <v>2009</v>
      </c>
      <c r="D174" s="87" t="s">
        <v>45</v>
      </c>
      <c r="E174" s="81">
        <v>191</v>
      </c>
      <c r="F174" s="81">
        <v>251</v>
      </c>
      <c r="G174" s="81">
        <v>324</v>
      </c>
      <c r="H174" s="81">
        <v>18.8</v>
      </c>
      <c r="I174" s="81">
        <v>257</v>
      </c>
      <c r="J174" s="84">
        <f t="shared" si="22"/>
        <v>16.200000000000003</v>
      </c>
      <c r="K174" s="84">
        <f t="shared" si="23"/>
        <v>21.787500000000001</v>
      </c>
      <c r="L174" s="84">
        <f t="shared" si="24"/>
        <v>26.099999999999998</v>
      </c>
      <c r="M174" s="84">
        <f t="shared" si="25"/>
        <v>13.340000000000003</v>
      </c>
      <c r="N174" s="84">
        <f t="shared" si="26"/>
        <v>24.65</v>
      </c>
      <c r="O174" s="84">
        <f t="shared" si="27"/>
        <v>102.07750000000001</v>
      </c>
      <c r="P174" s="84" t="str">
        <f t="shared" si="28"/>
        <v>D</v>
      </c>
      <c r="Q174" s="84" t="str">
        <f t="shared" si="29"/>
        <v>D</v>
      </c>
      <c r="R174" s="84" t="str">
        <f t="shared" si="30"/>
        <v>D</v>
      </c>
      <c r="S174" s="84" t="str">
        <f t="shared" si="30"/>
        <v>D</v>
      </c>
      <c r="T174" s="84" t="str">
        <f t="shared" si="30"/>
        <v>D</v>
      </c>
      <c r="U174" s="85" t="str">
        <f t="shared" si="31"/>
        <v>D</v>
      </c>
      <c r="V174" s="109"/>
      <c r="W174" s="57"/>
      <c r="X174" s="50"/>
      <c r="Y174" s="51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110"/>
    </row>
    <row r="175" spans="1:36" ht="15" customHeight="1">
      <c r="A175" s="9">
        <v>174</v>
      </c>
      <c r="B175" s="81" t="s">
        <v>200</v>
      </c>
      <c r="C175" s="11">
        <v>2008</v>
      </c>
      <c r="D175" s="82" t="s">
        <v>35</v>
      </c>
      <c r="E175" s="81">
        <v>182</v>
      </c>
      <c r="F175" s="81">
        <v>243</v>
      </c>
      <c r="G175" s="81">
        <v>322</v>
      </c>
      <c r="H175" s="81">
        <v>21.8</v>
      </c>
      <c r="I175" s="81">
        <v>270</v>
      </c>
      <c r="J175" s="84">
        <f t="shared" si="22"/>
        <v>0</v>
      </c>
      <c r="K175" s="84">
        <f t="shared" si="23"/>
        <v>5.1875</v>
      </c>
      <c r="L175" s="84">
        <f t="shared" si="24"/>
        <v>20.3</v>
      </c>
      <c r="M175" s="84">
        <f t="shared" si="25"/>
        <v>30.740000000000002</v>
      </c>
      <c r="N175" s="84">
        <f t="shared" si="26"/>
        <v>43.5</v>
      </c>
      <c r="O175" s="84">
        <f t="shared" si="27"/>
        <v>99.727500000000006</v>
      </c>
      <c r="P175" s="84" t="str">
        <f t="shared" si="28"/>
        <v>D</v>
      </c>
      <c r="Q175" s="84" t="str">
        <f t="shared" si="29"/>
        <v>D</v>
      </c>
      <c r="R175" s="84" t="str">
        <f t="shared" si="30"/>
        <v>D</v>
      </c>
      <c r="S175" s="84" t="str">
        <f t="shared" si="30"/>
        <v>D</v>
      </c>
      <c r="T175" s="84" t="str">
        <f t="shared" si="30"/>
        <v>D</v>
      </c>
      <c r="U175" s="85" t="str">
        <f t="shared" si="31"/>
        <v>D</v>
      </c>
      <c r="V175" s="109"/>
      <c r="W175" s="57"/>
      <c r="X175" s="50"/>
      <c r="Y175" s="51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110"/>
    </row>
    <row r="176" spans="1:36" ht="15" customHeight="1">
      <c r="A176" s="9">
        <v>175</v>
      </c>
      <c r="B176" s="95" t="s">
        <v>201</v>
      </c>
      <c r="C176" s="11">
        <v>2008</v>
      </c>
      <c r="D176" s="82" t="s">
        <v>75</v>
      </c>
      <c r="E176" s="83">
        <v>187</v>
      </c>
      <c r="F176" s="83">
        <v>244</v>
      </c>
      <c r="G176" s="83">
        <v>320</v>
      </c>
      <c r="H176" s="83">
        <v>21.3</v>
      </c>
      <c r="I176" s="83">
        <v>269</v>
      </c>
      <c r="J176" s="84">
        <f t="shared" si="22"/>
        <v>5.4</v>
      </c>
      <c r="K176" s="84">
        <f t="shared" si="23"/>
        <v>7.2625000000000011</v>
      </c>
      <c r="L176" s="84">
        <f t="shared" si="24"/>
        <v>14.5</v>
      </c>
      <c r="M176" s="84">
        <f t="shared" si="25"/>
        <v>27.840000000000003</v>
      </c>
      <c r="N176" s="84">
        <f t="shared" si="26"/>
        <v>42.05</v>
      </c>
      <c r="O176" s="84">
        <f t="shared" si="27"/>
        <v>97.052500000000009</v>
      </c>
      <c r="P176" s="84" t="str">
        <f t="shared" si="28"/>
        <v>D</v>
      </c>
      <c r="Q176" s="84" t="str">
        <f t="shared" si="29"/>
        <v>D</v>
      </c>
      <c r="R176" s="84" t="str">
        <f t="shared" si="30"/>
        <v>D</v>
      </c>
      <c r="S176" s="84" t="str">
        <f t="shared" si="30"/>
        <v>D</v>
      </c>
      <c r="T176" s="84" t="str">
        <f t="shared" si="30"/>
        <v>D</v>
      </c>
      <c r="U176" s="85" t="str">
        <f t="shared" si="31"/>
        <v>D</v>
      </c>
      <c r="V176" s="109"/>
      <c r="W176" s="57"/>
      <c r="X176" s="50"/>
      <c r="Y176" s="51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110"/>
    </row>
    <row r="177" spans="1:36" ht="15" customHeight="1">
      <c r="A177" s="9">
        <v>176</v>
      </c>
      <c r="B177" s="95" t="s">
        <v>202</v>
      </c>
      <c r="C177" s="11">
        <v>2006</v>
      </c>
      <c r="D177" s="87" t="s">
        <v>132</v>
      </c>
      <c r="E177" s="81">
        <v>185</v>
      </c>
      <c r="F177" s="81">
        <v>245</v>
      </c>
      <c r="G177" s="81">
        <v>322</v>
      </c>
      <c r="H177" s="81">
        <v>23.2</v>
      </c>
      <c r="I177" s="81">
        <v>259</v>
      </c>
      <c r="J177" s="84">
        <f t="shared" si="22"/>
        <v>0</v>
      </c>
      <c r="K177" s="84">
        <f t="shared" si="23"/>
        <v>9.3375000000000004</v>
      </c>
      <c r="L177" s="84">
        <f t="shared" si="24"/>
        <v>20.3</v>
      </c>
      <c r="M177" s="84">
        <f t="shared" si="25"/>
        <v>38.859999999999992</v>
      </c>
      <c r="N177" s="84">
        <f t="shared" si="26"/>
        <v>27.55</v>
      </c>
      <c r="O177" s="84">
        <f t="shared" si="27"/>
        <v>96.047499999999999</v>
      </c>
      <c r="P177" s="84" t="str">
        <f t="shared" si="28"/>
        <v>D</v>
      </c>
      <c r="Q177" s="84" t="str">
        <f t="shared" si="29"/>
        <v>D</v>
      </c>
      <c r="R177" s="84" t="str">
        <f t="shared" si="30"/>
        <v>D</v>
      </c>
      <c r="S177" s="84" t="str">
        <f t="shared" si="30"/>
        <v>D</v>
      </c>
      <c r="T177" s="84" t="str">
        <f t="shared" si="30"/>
        <v>D</v>
      </c>
      <c r="U177" s="85" t="str">
        <f t="shared" si="31"/>
        <v>D</v>
      </c>
      <c r="V177" s="109"/>
      <c r="W177" s="57"/>
      <c r="X177" s="50"/>
      <c r="Y177" s="51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110"/>
    </row>
    <row r="178" spans="1:36" ht="15" customHeight="1">
      <c r="A178" s="9">
        <v>177</v>
      </c>
      <c r="B178" s="95" t="s">
        <v>203</v>
      </c>
      <c r="C178" s="11">
        <v>2007</v>
      </c>
      <c r="D178" s="87" t="s">
        <v>28</v>
      </c>
      <c r="E178" s="83">
        <v>187</v>
      </c>
      <c r="F178" s="83">
        <v>242</v>
      </c>
      <c r="G178" s="83">
        <v>324</v>
      </c>
      <c r="H178" s="83">
        <v>18.7</v>
      </c>
      <c r="I178" s="83">
        <v>273</v>
      </c>
      <c r="J178" s="84">
        <f t="shared" si="22"/>
        <v>5.4</v>
      </c>
      <c r="K178" s="84">
        <f t="shared" si="23"/>
        <v>3.1125000000000003</v>
      </c>
      <c r="L178" s="84">
        <f t="shared" si="24"/>
        <v>26.099999999999998</v>
      </c>
      <c r="M178" s="84">
        <f t="shared" si="25"/>
        <v>12.759999999999996</v>
      </c>
      <c r="N178" s="84">
        <f t="shared" si="26"/>
        <v>47.85</v>
      </c>
      <c r="O178" s="84">
        <f t="shared" si="27"/>
        <v>95.222499999999997</v>
      </c>
      <c r="P178" s="84" t="str">
        <f t="shared" si="28"/>
        <v>D</v>
      </c>
      <c r="Q178" s="84" t="str">
        <f t="shared" si="29"/>
        <v>D</v>
      </c>
      <c r="R178" s="84" t="str">
        <f t="shared" si="30"/>
        <v>D</v>
      </c>
      <c r="S178" s="84" t="str">
        <f t="shared" si="30"/>
        <v>D</v>
      </c>
      <c r="T178" s="84" t="str">
        <f t="shared" si="30"/>
        <v>D</v>
      </c>
      <c r="U178" s="85" t="str">
        <f t="shared" si="31"/>
        <v>D</v>
      </c>
      <c r="V178" s="109"/>
      <c r="W178" s="111"/>
      <c r="X178" s="110"/>
      <c r="Y178" s="110"/>
      <c r="Z178" s="110"/>
      <c r="AA178" s="110"/>
      <c r="AB178" s="110"/>
      <c r="AC178" s="110"/>
      <c r="AD178" s="110"/>
      <c r="AE178" s="110"/>
      <c r="AF178" s="110"/>
      <c r="AG178" s="110"/>
      <c r="AH178" s="110"/>
      <c r="AI178" s="110"/>
      <c r="AJ178" s="110"/>
    </row>
    <row r="179" spans="1:36" ht="15" customHeight="1">
      <c r="A179" s="9">
        <v>178</v>
      </c>
      <c r="B179" s="81" t="s">
        <v>204</v>
      </c>
      <c r="C179" s="11">
        <v>2007</v>
      </c>
      <c r="D179" s="87" t="s">
        <v>45</v>
      </c>
      <c r="E179" s="81">
        <v>187</v>
      </c>
      <c r="F179" s="81">
        <v>246</v>
      </c>
      <c r="G179" s="81">
        <v>320</v>
      </c>
      <c r="H179" s="81">
        <v>23</v>
      </c>
      <c r="I179" s="81">
        <v>258</v>
      </c>
      <c r="J179" s="84">
        <f t="shared" si="22"/>
        <v>5.4</v>
      </c>
      <c r="K179" s="84">
        <f t="shared" si="23"/>
        <v>11.412500000000001</v>
      </c>
      <c r="L179" s="84">
        <f t="shared" si="24"/>
        <v>14.5</v>
      </c>
      <c r="M179" s="84">
        <f t="shared" si="25"/>
        <v>37.699999999999996</v>
      </c>
      <c r="N179" s="84">
        <f t="shared" si="26"/>
        <v>26.099999999999998</v>
      </c>
      <c r="O179" s="84">
        <f t="shared" si="27"/>
        <v>95.112499999999983</v>
      </c>
      <c r="P179" s="84" t="str">
        <f t="shared" si="28"/>
        <v>D</v>
      </c>
      <c r="Q179" s="84" t="str">
        <f t="shared" si="29"/>
        <v>D</v>
      </c>
      <c r="R179" s="84" t="str">
        <f t="shared" si="30"/>
        <v>D</v>
      </c>
      <c r="S179" s="84" t="str">
        <f t="shared" si="30"/>
        <v>D</v>
      </c>
      <c r="T179" s="84" t="str">
        <f t="shared" si="30"/>
        <v>D</v>
      </c>
      <c r="U179" s="85" t="str">
        <f t="shared" si="31"/>
        <v>D</v>
      </c>
      <c r="V179" s="109"/>
      <c r="W179" s="111"/>
      <c r="X179" s="110"/>
      <c r="Y179" s="110"/>
      <c r="Z179" s="110"/>
      <c r="AA179" s="110"/>
      <c r="AB179" s="110"/>
      <c r="AC179" s="110"/>
      <c r="AD179" s="110"/>
      <c r="AE179" s="110"/>
      <c r="AF179" s="110"/>
      <c r="AG179" s="110"/>
      <c r="AH179" s="110"/>
      <c r="AI179" s="110"/>
      <c r="AJ179" s="110"/>
    </row>
    <row r="180" spans="1:36" ht="15" customHeight="1">
      <c r="A180" s="9">
        <v>179</v>
      </c>
      <c r="B180" s="103" t="s">
        <v>205</v>
      </c>
      <c r="C180" s="11">
        <v>2007</v>
      </c>
      <c r="D180" s="87" t="s">
        <v>23</v>
      </c>
      <c r="E180" s="103">
        <v>186</v>
      </c>
      <c r="F180" s="103">
        <v>250</v>
      </c>
      <c r="G180" s="103">
        <v>324</v>
      </c>
      <c r="H180" s="103">
        <v>21.7</v>
      </c>
      <c r="I180" s="103">
        <v>251</v>
      </c>
      <c r="J180" s="84">
        <f t="shared" si="22"/>
        <v>2.7</v>
      </c>
      <c r="K180" s="84">
        <f t="shared" si="23"/>
        <v>19.712500000000002</v>
      </c>
      <c r="L180" s="84">
        <f t="shared" si="24"/>
        <v>26.099999999999998</v>
      </c>
      <c r="M180" s="84">
        <f t="shared" si="25"/>
        <v>30.159999999999997</v>
      </c>
      <c r="N180" s="84">
        <f t="shared" si="26"/>
        <v>15.95</v>
      </c>
      <c r="O180" s="84">
        <f t="shared" si="27"/>
        <v>94.622500000000002</v>
      </c>
      <c r="P180" s="84" t="str">
        <f t="shared" si="28"/>
        <v>D</v>
      </c>
      <c r="Q180" s="84" t="str">
        <f t="shared" si="29"/>
        <v>D</v>
      </c>
      <c r="R180" s="84" t="str">
        <f t="shared" si="30"/>
        <v>D</v>
      </c>
      <c r="S180" s="84" t="str">
        <f t="shared" si="30"/>
        <v>D</v>
      </c>
      <c r="T180" s="84" t="str">
        <f t="shared" si="30"/>
        <v>D</v>
      </c>
      <c r="U180" s="85" t="str">
        <f t="shared" si="31"/>
        <v>D</v>
      </c>
      <c r="V180" s="109"/>
      <c r="W180" s="106"/>
      <c r="X180" s="50"/>
      <c r="Y180" s="51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110"/>
    </row>
    <row r="181" spans="1:36" ht="15" customHeight="1">
      <c r="A181" s="9">
        <v>180</v>
      </c>
      <c r="B181" s="95" t="s">
        <v>206</v>
      </c>
      <c r="C181" s="11">
        <v>2007</v>
      </c>
      <c r="D181" s="87" t="s">
        <v>33</v>
      </c>
      <c r="E181" s="83">
        <v>187</v>
      </c>
      <c r="F181" s="83">
        <v>252</v>
      </c>
      <c r="G181" s="83">
        <v>324</v>
      </c>
      <c r="H181" s="83">
        <v>19</v>
      </c>
      <c r="I181" s="83">
        <v>257</v>
      </c>
      <c r="J181" s="84">
        <f t="shared" si="22"/>
        <v>5.4</v>
      </c>
      <c r="K181" s="84">
        <f t="shared" si="23"/>
        <v>23.862500000000001</v>
      </c>
      <c r="L181" s="84">
        <f t="shared" si="24"/>
        <v>26.099999999999998</v>
      </c>
      <c r="M181" s="84">
        <f t="shared" si="25"/>
        <v>14.5</v>
      </c>
      <c r="N181" s="84">
        <f t="shared" si="26"/>
        <v>24.65</v>
      </c>
      <c r="O181" s="84">
        <f t="shared" si="27"/>
        <v>94.512499999999989</v>
      </c>
      <c r="P181" s="84" t="str">
        <f t="shared" si="28"/>
        <v>D</v>
      </c>
      <c r="Q181" s="84" t="str">
        <f t="shared" si="29"/>
        <v>D</v>
      </c>
      <c r="R181" s="84" t="str">
        <f t="shared" si="30"/>
        <v>D</v>
      </c>
      <c r="S181" s="84" t="str">
        <f t="shared" si="30"/>
        <v>D</v>
      </c>
      <c r="T181" s="84" t="str">
        <f t="shared" si="30"/>
        <v>D</v>
      </c>
      <c r="U181" s="85" t="str">
        <f t="shared" si="31"/>
        <v>D</v>
      </c>
      <c r="V181" s="109"/>
      <c r="W181" s="107"/>
      <c r="X181" s="29"/>
      <c r="Y181" s="51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110"/>
    </row>
    <row r="182" spans="1:36" ht="15" customHeight="1">
      <c r="A182" s="9">
        <v>181</v>
      </c>
      <c r="B182" s="95" t="s">
        <v>207</v>
      </c>
      <c r="C182" s="11">
        <v>2004</v>
      </c>
      <c r="D182" s="87" t="s">
        <v>45</v>
      </c>
      <c r="E182" s="81">
        <v>189</v>
      </c>
      <c r="F182" s="81">
        <v>241</v>
      </c>
      <c r="G182" s="81">
        <v>314</v>
      </c>
      <c r="H182" s="81">
        <v>24.4</v>
      </c>
      <c r="I182" s="81">
        <v>264</v>
      </c>
      <c r="J182" s="84">
        <f t="shared" si="22"/>
        <v>10.8</v>
      </c>
      <c r="K182" s="84">
        <f t="shared" si="23"/>
        <v>1.0375000000000001</v>
      </c>
      <c r="L182" s="84">
        <f t="shared" si="24"/>
        <v>0</v>
      </c>
      <c r="M182" s="84">
        <f t="shared" si="25"/>
        <v>45.819999999999993</v>
      </c>
      <c r="N182" s="84">
        <f t="shared" si="26"/>
        <v>34.799999999999997</v>
      </c>
      <c r="O182" s="84">
        <f t="shared" si="27"/>
        <v>92.457499999999982</v>
      </c>
      <c r="P182" s="84" t="str">
        <f t="shared" si="28"/>
        <v>D</v>
      </c>
      <c r="Q182" s="84" t="str">
        <f t="shared" si="29"/>
        <v>D</v>
      </c>
      <c r="R182" s="84" t="str">
        <f t="shared" si="30"/>
        <v>D</v>
      </c>
      <c r="S182" s="84" t="str">
        <f t="shared" si="30"/>
        <v>D</v>
      </c>
      <c r="T182" s="84" t="str">
        <f t="shared" si="30"/>
        <v>D</v>
      </c>
      <c r="U182" s="85" t="str">
        <f t="shared" si="31"/>
        <v>D</v>
      </c>
      <c r="V182" s="109"/>
      <c r="W182" s="107"/>
      <c r="X182" s="41"/>
      <c r="Y182" s="5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110"/>
    </row>
    <row r="183" spans="1:36" ht="15" customHeight="1">
      <c r="A183" s="9">
        <v>182</v>
      </c>
      <c r="B183" s="95" t="s">
        <v>208</v>
      </c>
      <c r="C183" s="11">
        <v>2008</v>
      </c>
      <c r="D183" s="82" t="s">
        <v>88</v>
      </c>
      <c r="E183" s="83">
        <v>196</v>
      </c>
      <c r="F183" s="83">
        <v>260</v>
      </c>
      <c r="G183" s="83">
        <v>322</v>
      </c>
      <c r="H183" s="83">
        <v>14.9</v>
      </c>
      <c r="I183" s="83">
        <v>241</v>
      </c>
      <c r="J183" s="84">
        <f t="shared" si="22"/>
        <v>29.700000000000003</v>
      </c>
      <c r="K183" s="84">
        <f t="shared" si="23"/>
        <v>40.462500000000006</v>
      </c>
      <c r="L183" s="84">
        <f t="shared" si="24"/>
        <v>20.3</v>
      </c>
      <c r="M183" s="84">
        <f t="shared" si="25"/>
        <v>0</v>
      </c>
      <c r="N183" s="84">
        <f t="shared" si="26"/>
        <v>1.45</v>
      </c>
      <c r="O183" s="84">
        <f t="shared" si="27"/>
        <v>91.912500000000009</v>
      </c>
      <c r="P183" s="84" t="str">
        <f t="shared" si="28"/>
        <v>C</v>
      </c>
      <c r="Q183" s="84" t="str">
        <f t="shared" si="29"/>
        <v>C</v>
      </c>
      <c r="R183" s="84" t="str">
        <f t="shared" si="30"/>
        <v>D</v>
      </c>
      <c r="S183" s="84" t="str">
        <f t="shared" si="30"/>
        <v>D</v>
      </c>
      <c r="T183" s="84" t="str">
        <f t="shared" si="30"/>
        <v>D</v>
      </c>
      <c r="U183" s="85" t="str">
        <f t="shared" si="31"/>
        <v>D</v>
      </c>
      <c r="V183" s="109"/>
      <c r="W183" s="107"/>
      <c r="X183" s="50"/>
      <c r="Y183" s="51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110"/>
    </row>
    <row r="184" spans="1:36" ht="15" customHeight="1">
      <c r="A184" s="9">
        <v>183</v>
      </c>
      <c r="B184" s="95" t="s">
        <v>209</v>
      </c>
      <c r="C184" s="11">
        <v>2007</v>
      </c>
      <c r="D184" s="87" t="s">
        <v>18</v>
      </c>
      <c r="E184" s="83">
        <v>186</v>
      </c>
      <c r="F184" s="83">
        <v>239</v>
      </c>
      <c r="G184" s="83">
        <v>318</v>
      </c>
      <c r="H184" s="83">
        <v>19.5</v>
      </c>
      <c r="I184" s="83">
        <v>283</v>
      </c>
      <c r="J184" s="84">
        <f t="shared" si="22"/>
        <v>2.7</v>
      </c>
      <c r="K184" s="84">
        <f t="shared" si="23"/>
        <v>0</v>
      </c>
      <c r="L184" s="84">
        <f t="shared" si="24"/>
        <v>8.6999999999999993</v>
      </c>
      <c r="M184" s="84">
        <f t="shared" si="25"/>
        <v>17.399999999999999</v>
      </c>
      <c r="N184" s="84">
        <f t="shared" si="26"/>
        <v>62.35</v>
      </c>
      <c r="O184" s="84">
        <f t="shared" si="27"/>
        <v>91.15</v>
      </c>
      <c r="P184" s="84" t="str">
        <f t="shared" si="28"/>
        <v>D</v>
      </c>
      <c r="Q184" s="84" t="str">
        <f t="shared" si="29"/>
        <v>D</v>
      </c>
      <c r="R184" s="84" t="str">
        <f t="shared" si="30"/>
        <v>D</v>
      </c>
      <c r="S184" s="84" t="str">
        <f t="shared" si="30"/>
        <v>D</v>
      </c>
      <c r="T184" s="84" t="str">
        <f t="shared" si="30"/>
        <v>B</v>
      </c>
      <c r="U184" s="85" t="str">
        <f t="shared" si="31"/>
        <v>D</v>
      </c>
      <c r="V184" s="109"/>
      <c r="W184" s="107"/>
      <c r="X184" s="50"/>
      <c r="Y184" s="51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110"/>
    </row>
    <row r="185" spans="1:36" ht="15" customHeight="1">
      <c r="A185" s="9">
        <v>184</v>
      </c>
      <c r="B185" s="81" t="s">
        <v>210</v>
      </c>
      <c r="C185" s="11">
        <v>2006</v>
      </c>
      <c r="D185" s="87" t="s">
        <v>33</v>
      </c>
      <c r="E185" s="83">
        <v>182</v>
      </c>
      <c r="F185" s="83">
        <v>241</v>
      </c>
      <c r="G185" s="83">
        <v>320</v>
      </c>
      <c r="H185" s="83">
        <v>23.3</v>
      </c>
      <c r="I185" s="83">
        <v>264</v>
      </c>
      <c r="J185" s="84">
        <f t="shared" si="22"/>
        <v>0</v>
      </c>
      <c r="K185" s="84">
        <f t="shared" si="23"/>
        <v>1.0375000000000001</v>
      </c>
      <c r="L185" s="84">
        <f t="shared" si="24"/>
        <v>14.5</v>
      </c>
      <c r="M185" s="84">
        <f t="shared" si="25"/>
        <v>39.440000000000005</v>
      </c>
      <c r="N185" s="84">
        <f t="shared" si="26"/>
        <v>34.799999999999997</v>
      </c>
      <c r="O185" s="84">
        <f t="shared" si="27"/>
        <v>89.777500000000003</v>
      </c>
      <c r="P185" s="84" t="str">
        <f t="shared" si="28"/>
        <v>D</v>
      </c>
      <c r="Q185" s="84" t="str">
        <f t="shared" si="29"/>
        <v>D</v>
      </c>
      <c r="R185" s="84" t="str">
        <f t="shared" si="30"/>
        <v>D</v>
      </c>
      <c r="S185" s="84" t="str">
        <f t="shared" si="30"/>
        <v>D</v>
      </c>
      <c r="T185" s="84" t="str">
        <f t="shared" si="30"/>
        <v>D</v>
      </c>
      <c r="U185" s="85" t="str">
        <f t="shared" si="31"/>
        <v>D</v>
      </c>
      <c r="V185" s="109"/>
      <c r="W185" s="107"/>
      <c r="X185" s="50"/>
      <c r="Y185" s="51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110"/>
    </row>
    <row r="186" spans="1:36" ht="15" customHeight="1">
      <c r="A186" s="9">
        <v>185</v>
      </c>
      <c r="B186" s="81" t="s">
        <v>211</v>
      </c>
      <c r="C186" s="11">
        <v>2009</v>
      </c>
      <c r="D186" s="82" t="s">
        <v>57</v>
      </c>
      <c r="E186" s="83">
        <v>192</v>
      </c>
      <c r="F186" s="83">
        <v>251</v>
      </c>
      <c r="G186" s="83">
        <v>320</v>
      </c>
      <c r="H186" s="83">
        <v>17.5</v>
      </c>
      <c r="I186" s="83">
        <v>259</v>
      </c>
      <c r="J186" s="84">
        <f t="shared" si="22"/>
        <v>18.900000000000002</v>
      </c>
      <c r="K186" s="84">
        <f t="shared" si="23"/>
        <v>21.787500000000001</v>
      </c>
      <c r="L186" s="84">
        <f t="shared" si="24"/>
        <v>14.5</v>
      </c>
      <c r="M186" s="84">
        <f t="shared" si="25"/>
        <v>5.8</v>
      </c>
      <c r="N186" s="84">
        <f t="shared" si="26"/>
        <v>27.55</v>
      </c>
      <c r="O186" s="84">
        <f t="shared" si="27"/>
        <v>88.537499999999994</v>
      </c>
      <c r="P186" s="84" t="str">
        <f t="shared" si="28"/>
        <v>D</v>
      </c>
      <c r="Q186" s="84" t="str">
        <f t="shared" si="29"/>
        <v>D</v>
      </c>
      <c r="R186" s="84" t="str">
        <f t="shared" si="30"/>
        <v>D</v>
      </c>
      <c r="S186" s="84" t="str">
        <f t="shared" si="30"/>
        <v>D</v>
      </c>
      <c r="T186" s="84" t="str">
        <f t="shared" si="30"/>
        <v>D</v>
      </c>
      <c r="U186" s="85" t="str">
        <f t="shared" si="31"/>
        <v>D</v>
      </c>
      <c r="V186" s="109"/>
      <c r="W186" s="107"/>
      <c r="X186" s="50"/>
      <c r="Y186" s="51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110"/>
    </row>
    <row r="187" spans="1:36" ht="15" customHeight="1">
      <c r="A187" s="9">
        <v>186</v>
      </c>
      <c r="B187" s="95" t="s">
        <v>212</v>
      </c>
      <c r="C187" s="11">
        <v>2009</v>
      </c>
      <c r="D187" s="82" t="s">
        <v>75</v>
      </c>
      <c r="E187" s="83">
        <v>185</v>
      </c>
      <c r="F187" s="83">
        <v>243</v>
      </c>
      <c r="G187" s="83">
        <v>316</v>
      </c>
      <c r="H187" s="83">
        <v>22.8</v>
      </c>
      <c r="I187" s="83">
        <v>270</v>
      </c>
      <c r="J187" s="84">
        <f t="shared" si="22"/>
        <v>0</v>
      </c>
      <c r="K187" s="84">
        <f t="shared" si="23"/>
        <v>5.1875</v>
      </c>
      <c r="L187" s="84">
        <f t="shared" si="24"/>
        <v>2.9</v>
      </c>
      <c r="M187" s="84">
        <f t="shared" si="25"/>
        <v>36.540000000000006</v>
      </c>
      <c r="N187" s="84">
        <f t="shared" si="26"/>
        <v>43.5</v>
      </c>
      <c r="O187" s="84">
        <f t="shared" si="27"/>
        <v>88.127499999999998</v>
      </c>
      <c r="P187" s="84" t="str">
        <f t="shared" si="28"/>
        <v>D</v>
      </c>
      <c r="Q187" s="84" t="str">
        <f t="shared" si="29"/>
        <v>D</v>
      </c>
      <c r="R187" s="84" t="str">
        <f t="shared" si="30"/>
        <v>D</v>
      </c>
      <c r="S187" s="84" t="str">
        <f t="shared" si="30"/>
        <v>D</v>
      </c>
      <c r="T187" s="84" t="str">
        <f t="shared" si="30"/>
        <v>D</v>
      </c>
      <c r="U187" s="85" t="s">
        <v>134</v>
      </c>
      <c r="V187" s="109"/>
      <c r="W187" s="57"/>
      <c r="X187" s="29"/>
      <c r="Y187" s="51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110"/>
    </row>
    <row r="188" spans="1:36" ht="15" customHeight="1">
      <c r="A188" s="9">
        <v>187</v>
      </c>
      <c r="B188" s="81" t="s">
        <v>213</v>
      </c>
      <c r="C188" s="11">
        <v>2007</v>
      </c>
      <c r="D188" s="82" t="s">
        <v>75</v>
      </c>
      <c r="E188" s="83">
        <v>189</v>
      </c>
      <c r="F188" s="83">
        <v>246</v>
      </c>
      <c r="G188" s="83">
        <v>322</v>
      </c>
      <c r="H188" s="83">
        <v>23.9</v>
      </c>
      <c r="I188" s="83">
        <v>241</v>
      </c>
      <c r="J188" s="84">
        <f t="shared" si="22"/>
        <v>10.8</v>
      </c>
      <c r="K188" s="84">
        <f t="shared" si="23"/>
        <v>11.412500000000001</v>
      </c>
      <c r="L188" s="84">
        <f t="shared" si="24"/>
        <v>20.3</v>
      </c>
      <c r="M188" s="84">
        <f t="shared" si="25"/>
        <v>42.919999999999987</v>
      </c>
      <c r="N188" s="84">
        <f t="shared" si="26"/>
        <v>1.45</v>
      </c>
      <c r="O188" s="84">
        <f t="shared" si="27"/>
        <v>86.882499999999993</v>
      </c>
      <c r="P188" s="84" t="str">
        <f t="shared" si="28"/>
        <v>D</v>
      </c>
      <c r="Q188" s="84" t="str">
        <f t="shared" si="29"/>
        <v>D</v>
      </c>
      <c r="R188" s="84" t="str">
        <f t="shared" si="30"/>
        <v>D</v>
      </c>
      <c r="S188" s="84" t="str">
        <f t="shared" si="30"/>
        <v>D</v>
      </c>
      <c r="T188" s="84" t="str">
        <f t="shared" si="30"/>
        <v>D</v>
      </c>
      <c r="U188" s="85" t="str">
        <f t="shared" ref="U188:U226" si="32">IF(O188&gt;=290,"A",IF(O188&gt;=240,"B",IF(O188&gt;=200,"C","D")))</f>
        <v>D</v>
      </c>
      <c r="V188" s="109"/>
      <c r="W188" s="107"/>
      <c r="X188" s="50"/>
      <c r="Y188" s="51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110"/>
    </row>
    <row r="189" spans="1:36" ht="15" customHeight="1">
      <c r="A189" s="9">
        <v>188</v>
      </c>
      <c r="B189" s="95" t="s">
        <v>214</v>
      </c>
      <c r="C189" s="11">
        <v>2006</v>
      </c>
      <c r="D189" s="87" t="s">
        <v>82</v>
      </c>
      <c r="E189" s="81">
        <v>185</v>
      </c>
      <c r="F189" s="81">
        <v>243</v>
      </c>
      <c r="G189" s="81">
        <v>316</v>
      </c>
      <c r="H189" s="81">
        <v>23.4</v>
      </c>
      <c r="I189" s="81">
        <v>264</v>
      </c>
      <c r="J189" s="84">
        <f t="shared" si="22"/>
        <v>0</v>
      </c>
      <c r="K189" s="84">
        <f t="shared" si="23"/>
        <v>5.1875</v>
      </c>
      <c r="L189" s="84">
        <f t="shared" si="24"/>
        <v>2.9</v>
      </c>
      <c r="M189" s="84">
        <f t="shared" si="25"/>
        <v>40.019999999999989</v>
      </c>
      <c r="N189" s="84">
        <f t="shared" si="26"/>
        <v>34.799999999999997</v>
      </c>
      <c r="O189" s="84">
        <f t="shared" si="27"/>
        <v>82.907499999999985</v>
      </c>
      <c r="P189" s="84" t="str">
        <f t="shared" si="28"/>
        <v>D</v>
      </c>
      <c r="Q189" s="84" t="str">
        <f t="shared" si="29"/>
        <v>D</v>
      </c>
      <c r="R189" s="84" t="str">
        <f t="shared" si="30"/>
        <v>D</v>
      </c>
      <c r="S189" s="84" t="str">
        <f t="shared" si="30"/>
        <v>D</v>
      </c>
      <c r="T189" s="84" t="str">
        <f t="shared" si="30"/>
        <v>D</v>
      </c>
      <c r="U189" s="85" t="str">
        <f t="shared" si="32"/>
        <v>D</v>
      </c>
      <c r="V189" s="109"/>
      <c r="W189" s="107"/>
      <c r="X189" s="50"/>
      <c r="Y189" s="51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110"/>
    </row>
    <row r="190" spans="1:36" ht="15" customHeight="1">
      <c r="A190" s="9">
        <v>189</v>
      </c>
      <c r="B190" s="81" t="s">
        <v>215</v>
      </c>
      <c r="C190" s="11">
        <v>2009</v>
      </c>
      <c r="D190" s="82" t="s">
        <v>57</v>
      </c>
      <c r="E190" s="83">
        <v>173</v>
      </c>
      <c r="F190" s="83">
        <v>227</v>
      </c>
      <c r="G190" s="83">
        <v>318</v>
      </c>
      <c r="H190" s="83">
        <v>17.5</v>
      </c>
      <c r="I190" s="83">
        <v>286</v>
      </c>
      <c r="J190" s="84">
        <f t="shared" si="22"/>
        <v>0</v>
      </c>
      <c r="K190" s="84">
        <f t="shared" si="23"/>
        <v>0</v>
      </c>
      <c r="L190" s="84">
        <f t="shared" si="24"/>
        <v>8.6999999999999993</v>
      </c>
      <c r="M190" s="84">
        <f t="shared" si="25"/>
        <v>5.8</v>
      </c>
      <c r="N190" s="84">
        <f t="shared" si="26"/>
        <v>66.7</v>
      </c>
      <c r="O190" s="84">
        <f t="shared" si="27"/>
        <v>81.2</v>
      </c>
      <c r="P190" s="84" t="str">
        <f t="shared" si="28"/>
        <v>D</v>
      </c>
      <c r="Q190" s="84" t="str">
        <f t="shared" si="29"/>
        <v>D</v>
      </c>
      <c r="R190" s="84" t="str">
        <f t="shared" si="30"/>
        <v>D</v>
      </c>
      <c r="S190" s="84" t="str">
        <f t="shared" si="30"/>
        <v>D</v>
      </c>
      <c r="T190" s="84" t="str">
        <f t="shared" si="30"/>
        <v>B</v>
      </c>
      <c r="U190" s="85" t="str">
        <f t="shared" si="32"/>
        <v>D</v>
      </c>
      <c r="V190" s="109"/>
      <c r="W190" s="111"/>
      <c r="X190" s="110"/>
      <c r="Y190" s="110"/>
      <c r="Z190" s="110"/>
      <c r="AA190" s="110"/>
      <c r="AB190" s="110"/>
      <c r="AC190" s="110"/>
      <c r="AD190" s="110"/>
      <c r="AE190" s="110"/>
      <c r="AF190" s="110"/>
      <c r="AG190" s="110"/>
      <c r="AH190" s="110"/>
      <c r="AI190" s="110"/>
      <c r="AJ190" s="110"/>
    </row>
    <row r="191" spans="1:36" ht="15" customHeight="1">
      <c r="A191" s="9">
        <v>190</v>
      </c>
      <c r="B191" s="95" t="s">
        <v>216</v>
      </c>
      <c r="C191" s="11">
        <v>2008</v>
      </c>
      <c r="D191" s="87" t="s">
        <v>28</v>
      </c>
      <c r="E191" s="83">
        <v>186</v>
      </c>
      <c r="F191" s="83">
        <v>247</v>
      </c>
      <c r="G191" s="83">
        <v>322</v>
      </c>
      <c r="H191" s="83">
        <v>19.7</v>
      </c>
      <c r="I191" s="83">
        <v>258</v>
      </c>
      <c r="J191" s="84">
        <f t="shared" si="22"/>
        <v>2.7</v>
      </c>
      <c r="K191" s="84">
        <f t="shared" si="23"/>
        <v>13.487500000000001</v>
      </c>
      <c r="L191" s="84">
        <f t="shared" si="24"/>
        <v>20.3</v>
      </c>
      <c r="M191" s="84">
        <f t="shared" si="25"/>
        <v>18.559999999999995</v>
      </c>
      <c r="N191" s="84">
        <f t="shared" si="26"/>
        <v>26.099999999999998</v>
      </c>
      <c r="O191" s="84">
        <f t="shared" si="27"/>
        <v>81.147499999999994</v>
      </c>
      <c r="P191" s="84" t="str">
        <f t="shared" si="28"/>
        <v>D</v>
      </c>
      <c r="Q191" s="84" t="str">
        <f t="shared" si="29"/>
        <v>D</v>
      </c>
      <c r="R191" s="84" t="str">
        <f t="shared" si="30"/>
        <v>D</v>
      </c>
      <c r="S191" s="84" t="str">
        <f t="shared" si="30"/>
        <v>D</v>
      </c>
      <c r="T191" s="84" t="str">
        <f t="shared" si="30"/>
        <v>D</v>
      </c>
      <c r="U191" s="85" t="str">
        <f t="shared" si="32"/>
        <v>D</v>
      </c>
      <c r="V191" s="109"/>
      <c r="W191" s="56"/>
      <c r="X191" s="112"/>
      <c r="Y191" s="113"/>
      <c r="Z191" s="114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0"/>
    </row>
    <row r="192" spans="1:36" ht="15" customHeight="1">
      <c r="A192" s="9">
        <v>191</v>
      </c>
      <c r="B192" s="95" t="s">
        <v>217</v>
      </c>
      <c r="C192" s="11">
        <v>2007</v>
      </c>
      <c r="D192" s="87" t="s">
        <v>45</v>
      </c>
      <c r="E192" s="81">
        <v>191</v>
      </c>
      <c r="F192" s="81">
        <v>246</v>
      </c>
      <c r="G192" s="81">
        <v>318</v>
      </c>
      <c r="H192" s="81">
        <v>21.9</v>
      </c>
      <c r="I192" s="81">
        <v>249</v>
      </c>
      <c r="J192" s="84">
        <f t="shared" si="22"/>
        <v>16.200000000000003</v>
      </c>
      <c r="K192" s="84">
        <f t="shared" si="23"/>
        <v>11.412500000000001</v>
      </c>
      <c r="L192" s="84">
        <f t="shared" si="24"/>
        <v>8.6999999999999993</v>
      </c>
      <c r="M192" s="84">
        <f t="shared" si="25"/>
        <v>31.31999999999999</v>
      </c>
      <c r="N192" s="84">
        <f t="shared" si="26"/>
        <v>13.049999999999999</v>
      </c>
      <c r="O192" s="84">
        <f t="shared" si="27"/>
        <v>80.68249999999999</v>
      </c>
      <c r="P192" s="84" t="str">
        <f t="shared" si="28"/>
        <v>D</v>
      </c>
      <c r="Q192" s="84" t="str">
        <f t="shared" si="29"/>
        <v>D</v>
      </c>
      <c r="R192" s="84" t="str">
        <f t="shared" si="30"/>
        <v>D</v>
      </c>
      <c r="S192" s="84" t="str">
        <f t="shared" si="30"/>
        <v>D</v>
      </c>
      <c r="T192" s="84" t="str">
        <f t="shared" si="30"/>
        <v>D</v>
      </c>
      <c r="U192" s="85" t="str">
        <f t="shared" si="32"/>
        <v>D</v>
      </c>
      <c r="V192" s="109"/>
      <c r="W192" s="57"/>
      <c r="X192" s="115"/>
      <c r="Y192" s="116"/>
      <c r="Z192" s="114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0"/>
    </row>
    <row r="193" spans="1:36" ht="15" customHeight="1">
      <c r="A193" s="9">
        <v>192</v>
      </c>
      <c r="B193" s="81" t="s">
        <v>218</v>
      </c>
      <c r="C193" s="11">
        <v>2008</v>
      </c>
      <c r="D193" s="87" t="s">
        <v>16</v>
      </c>
      <c r="E193" s="81">
        <v>188</v>
      </c>
      <c r="F193" s="81">
        <v>246</v>
      </c>
      <c r="G193" s="81">
        <v>320</v>
      </c>
      <c r="H193" s="81">
        <v>18.3</v>
      </c>
      <c r="I193" s="81">
        <v>264</v>
      </c>
      <c r="J193" s="84">
        <f t="shared" si="22"/>
        <v>8.1000000000000014</v>
      </c>
      <c r="K193" s="84">
        <f t="shared" si="23"/>
        <v>11.412500000000001</v>
      </c>
      <c r="L193" s="84">
        <f t="shared" si="24"/>
        <v>14.5</v>
      </c>
      <c r="M193" s="84">
        <f t="shared" si="25"/>
        <v>10.440000000000003</v>
      </c>
      <c r="N193" s="84">
        <f t="shared" si="26"/>
        <v>34.799999999999997</v>
      </c>
      <c r="O193" s="84">
        <f t="shared" si="27"/>
        <v>79.252499999999998</v>
      </c>
      <c r="P193" s="84" t="str">
        <f t="shared" si="28"/>
        <v>D</v>
      </c>
      <c r="Q193" s="84" t="str">
        <f t="shared" si="29"/>
        <v>D</v>
      </c>
      <c r="R193" s="84" t="str">
        <f t="shared" si="30"/>
        <v>D</v>
      </c>
      <c r="S193" s="84" t="str">
        <f t="shared" si="30"/>
        <v>D</v>
      </c>
      <c r="T193" s="84" t="str">
        <f t="shared" si="30"/>
        <v>D</v>
      </c>
      <c r="U193" s="85" t="str">
        <f t="shared" si="32"/>
        <v>D</v>
      </c>
      <c r="V193" s="109"/>
      <c r="W193" s="57"/>
      <c r="X193" s="117"/>
      <c r="Y193" s="113"/>
      <c r="Z193" s="114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0"/>
    </row>
    <row r="194" spans="1:36" ht="15" customHeight="1">
      <c r="A194" s="9">
        <v>193</v>
      </c>
      <c r="B194" s="81" t="s">
        <v>218</v>
      </c>
      <c r="C194" s="11">
        <v>2008</v>
      </c>
      <c r="D194" s="87" t="s">
        <v>16</v>
      </c>
      <c r="E194" s="83">
        <v>188</v>
      </c>
      <c r="F194" s="83">
        <v>246</v>
      </c>
      <c r="G194" s="83">
        <v>320</v>
      </c>
      <c r="H194" s="83">
        <v>18.3</v>
      </c>
      <c r="I194" s="83">
        <v>264</v>
      </c>
      <c r="J194" s="84">
        <f t="shared" ref="J194:J226" si="33">MAX(0,(E194-185)*5.4)*0.5</f>
        <v>8.1000000000000014</v>
      </c>
      <c r="K194" s="84">
        <f t="shared" ref="K194:K226" si="34">MAX(0,(F194-240.5)*4.15)*0.5</f>
        <v>11.412500000000001</v>
      </c>
      <c r="L194" s="84">
        <f t="shared" ref="L194:L226" si="35">MAX(0,(G194-315)*2.9)</f>
        <v>14.5</v>
      </c>
      <c r="M194" s="84">
        <f t="shared" ref="M194:M226" si="36">MAX(0,(H194-16.5)*5.8)</f>
        <v>10.440000000000003</v>
      </c>
      <c r="N194" s="84">
        <f t="shared" ref="N194:N226" si="37">MAX(0,(I194-240)*1.45)</f>
        <v>34.799999999999997</v>
      </c>
      <c r="O194" s="84">
        <f t="shared" ref="O194:O226" si="38">SUM(J194:N194)</f>
        <v>79.252499999999998</v>
      </c>
      <c r="P194" s="84" t="str">
        <f t="shared" ref="P194:P226" si="39">IF(J194&gt;=80/2,"A",IF(J194&gt;=60/2,"B",IF(J194&gt;=50/2,"C","D")))</f>
        <v>D</v>
      </c>
      <c r="Q194" s="84" t="str">
        <f t="shared" ref="Q194:Q226" si="40">IF(J194&gt;=80/2,"A",IF(J194&gt;=60/2,"B",IF(J194&gt;=50/2,"C","D")))</f>
        <v>D</v>
      </c>
      <c r="R194" s="84" t="str">
        <f t="shared" si="30"/>
        <v>D</v>
      </c>
      <c r="S194" s="84" t="str">
        <f t="shared" si="30"/>
        <v>D</v>
      </c>
      <c r="T194" s="84" t="str">
        <f t="shared" si="30"/>
        <v>D</v>
      </c>
      <c r="U194" s="85" t="str">
        <f t="shared" si="32"/>
        <v>D</v>
      </c>
      <c r="V194" s="109"/>
      <c r="W194" s="57"/>
      <c r="X194" s="117"/>
      <c r="Y194" s="113"/>
      <c r="Z194" s="114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0"/>
    </row>
    <row r="195" spans="1:36" ht="15" customHeight="1">
      <c r="A195" s="9">
        <v>194</v>
      </c>
      <c r="B195" s="95" t="s">
        <v>219</v>
      </c>
      <c r="C195" s="11">
        <v>2005</v>
      </c>
      <c r="D195" s="87" t="s">
        <v>82</v>
      </c>
      <c r="E195" s="81">
        <v>183</v>
      </c>
      <c r="F195" s="81">
        <v>241</v>
      </c>
      <c r="G195" s="81">
        <v>314</v>
      </c>
      <c r="H195" s="81">
        <v>23.6</v>
      </c>
      <c r="I195" s="81">
        <v>262</v>
      </c>
      <c r="J195" s="84">
        <f t="shared" si="33"/>
        <v>0</v>
      </c>
      <c r="K195" s="84">
        <f t="shared" si="34"/>
        <v>1.0375000000000001</v>
      </c>
      <c r="L195" s="84">
        <f t="shared" si="35"/>
        <v>0</v>
      </c>
      <c r="M195" s="84">
        <f t="shared" si="36"/>
        <v>41.180000000000007</v>
      </c>
      <c r="N195" s="84">
        <f t="shared" si="37"/>
        <v>31.9</v>
      </c>
      <c r="O195" s="84">
        <f t="shared" si="38"/>
        <v>74.117500000000007</v>
      </c>
      <c r="P195" s="84" t="str">
        <f t="shared" si="39"/>
        <v>D</v>
      </c>
      <c r="Q195" s="84" t="str">
        <f t="shared" si="40"/>
        <v>D</v>
      </c>
      <c r="R195" s="84" t="str">
        <f t="shared" si="30"/>
        <v>D</v>
      </c>
      <c r="S195" s="84" t="str">
        <f t="shared" si="30"/>
        <v>D</v>
      </c>
      <c r="T195" s="84" t="str">
        <f t="shared" si="30"/>
        <v>D</v>
      </c>
      <c r="U195" s="85" t="str">
        <f t="shared" si="32"/>
        <v>D</v>
      </c>
      <c r="V195" s="109"/>
      <c r="W195" s="57"/>
      <c r="X195" s="112"/>
      <c r="Y195" s="113"/>
      <c r="Z195" s="114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0"/>
    </row>
    <row r="196" spans="1:36" ht="15" customHeight="1">
      <c r="A196" s="9">
        <v>195</v>
      </c>
      <c r="B196" s="95" t="s">
        <v>220</v>
      </c>
      <c r="C196" s="11">
        <v>2008</v>
      </c>
      <c r="D196" s="87" t="s">
        <v>82</v>
      </c>
      <c r="E196" s="81">
        <v>190</v>
      </c>
      <c r="F196" s="81">
        <v>250</v>
      </c>
      <c r="G196" s="81">
        <v>312</v>
      </c>
      <c r="H196" s="81">
        <v>12.3</v>
      </c>
      <c r="I196" s="81">
        <v>268</v>
      </c>
      <c r="J196" s="84">
        <f t="shared" si="33"/>
        <v>13.5</v>
      </c>
      <c r="K196" s="84">
        <f t="shared" si="34"/>
        <v>19.712500000000002</v>
      </c>
      <c r="L196" s="84">
        <f t="shared" si="35"/>
        <v>0</v>
      </c>
      <c r="M196" s="84">
        <f t="shared" si="36"/>
        <v>0</v>
      </c>
      <c r="N196" s="84">
        <f t="shared" si="37"/>
        <v>40.6</v>
      </c>
      <c r="O196" s="84">
        <f t="shared" si="38"/>
        <v>73.8125</v>
      </c>
      <c r="P196" s="84" t="str">
        <f t="shared" si="39"/>
        <v>D</v>
      </c>
      <c r="Q196" s="84" t="str">
        <f t="shared" si="40"/>
        <v>D</v>
      </c>
      <c r="R196" s="84" t="str">
        <f t="shared" ref="R196:T226" si="41">IF(L196&gt;=80,"A",IF(L196&gt;=60,"B",IF(L196&gt;=50,"C","D")))</f>
        <v>D</v>
      </c>
      <c r="S196" s="84" t="str">
        <f t="shared" si="41"/>
        <v>D</v>
      </c>
      <c r="T196" s="84" t="str">
        <f t="shared" si="41"/>
        <v>D</v>
      </c>
      <c r="U196" s="85" t="str">
        <f t="shared" si="32"/>
        <v>D</v>
      </c>
      <c r="V196" s="109"/>
      <c r="W196" s="57"/>
      <c r="X196" s="117"/>
      <c r="Y196" s="113"/>
      <c r="Z196" s="114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110"/>
    </row>
    <row r="197" spans="1:36" ht="15" customHeight="1">
      <c r="A197" s="9">
        <v>196</v>
      </c>
      <c r="B197" s="81" t="s">
        <v>221</v>
      </c>
      <c r="C197" s="11">
        <v>2008</v>
      </c>
      <c r="D197" s="82" t="s">
        <v>57</v>
      </c>
      <c r="E197" s="83">
        <v>183</v>
      </c>
      <c r="F197" s="83">
        <v>245</v>
      </c>
      <c r="G197" s="83">
        <v>320</v>
      </c>
      <c r="H197" s="83">
        <v>24.8</v>
      </c>
      <c r="I197" s="83">
        <v>241</v>
      </c>
      <c r="J197" s="84">
        <f t="shared" si="33"/>
        <v>0</v>
      </c>
      <c r="K197" s="84">
        <f t="shared" si="34"/>
        <v>9.3375000000000004</v>
      </c>
      <c r="L197" s="84">
        <f t="shared" si="35"/>
        <v>14.5</v>
      </c>
      <c r="M197" s="84">
        <f t="shared" si="36"/>
        <v>48.14</v>
      </c>
      <c r="N197" s="84">
        <f t="shared" si="37"/>
        <v>1.45</v>
      </c>
      <c r="O197" s="84">
        <f t="shared" si="38"/>
        <v>73.427499999999995</v>
      </c>
      <c r="P197" s="84" t="str">
        <f t="shared" si="39"/>
        <v>D</v>
      </c>
      <c r="Q197" s="84" t="str">
        <f t="shared" si="40"/>
        <v>D</v>
      </c>
      <c r="R197" s="84" t="str">
        <f t="shared" si="41"/>
        <v>D</v>
      </c>
      <c r="S197" s="84" t="str">
        <f t="shared" si="41"/>
        <v>D</v>
      </c>
      <c r="T197" s="84" t="str">
        <f t="shared" si="41"/>
        <v>D</v>
      </c>
      <c r="U197" s="85" t="str">
        <f t="shared" si="32"/>
        <v>D</v>
      </c>
      <c r="V197" s="109"/>
      <c r="W197" s="57"/>
      <c r="X197" s="117"/>
      <c r="Y197" s="113"/>
      <c r="Z197" s="114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0"/>
    </row>
    <row r="198" spans="1:36" ht="15" customHeight="1">
      <c r="A198" s="9">
        <v>197</v>
      </c>
      <c r="B198" s="95" t="s">
        <v>222</v>
      </c>
      <c r="C198" s="11">
        <v>2008</v>
      </c>
      <c r="D198" s="87" t="s">
        <v>82</v>
      </c>
      <c r="E198" s="81">
        <v>186</v>
      </c>
      <c r="F198" s="81">
        <v>245</v>
      </c>
      <c r="G198" s="81">
        <v>314</v>
      </c>
      <c r="H198" s="81">
        <v>21.2</v>
      </c>
      <c r="I198" s="81">
        <v>263</v>
      </c>
      <c r="J198" s="84">
        <f t="shared" si="33"/>
        <v>2.7</v>
      </c>
      <c r="K198" s="84">
        <f t="shared" si="34"/>
        <v>9.3375000000000004</v>
      </c>
      <c r="L198" s="84">
        <f t="shared" si="35"/>
        <v>0</v>
      </c>
      <c r="M198" s="84">
        <f t="shared" si="36"/>
        <v>27.259999999999994</v>
      </c>
      <c r="N198" s="84">
        <f t="shared" si="37"/>
        <v>33.35</v>
      </c>
      <c r="O198" s="84">
        <f t="shared" si="38"/>
        <v>72.647500000000008</v>
      </c>
      <c r="P198" s="84" t="str">
        <f t="shared" si="39"/>
        <v>D</v>
      </c>
      <c r="Q198" s="84" t="str">
        <f t="shared" si="40"/>
        <v>D</v>
      </c>
      <c r="R198" s="84" t="str">
        <f t="shared" si="41"/>
        <v>D</v>
      </c>
      <c r="S198" s="84" t="str">
        <f t="shared" si="41"/>
        <v>D</v>
      </c>
      <c r="T198" s="84" t="str">
        <f t="shared" si="41"/>
        <v>D</v>
      </c>
      <c r="U198" s="85" t="str">
        <f t="shared" si="32"/>
        <v>D</v>
      </c>
      <c r="V198" s="109"/>
      <c r="W198" s="57"/>
      <c r="X198" s="117"/>
      <c r="Y198" s="113"/>
      <c r="Z198" s="114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0"/>
    </row>
    <row r="199" spans="1:36" ht="15" customHeight="1">
      <c r="A199" s="9">
        <v>198</v>
      </c>
      <c r="B199" s="81" t="s">
        <v>223</v>
      </c>
      <c r="C199" s="11">
        <v>2007</v>
      </c>
      <c r="D199" s="87" t="s">
        <v>45</v>
      </c>
      <c r="E199" s="81">
        <v>186</v>
      </c>
      <c r="F199" s="81">
        <v>242</v>
      </c>
      <c r="G199" s="81">
        <v>312</v>
      </c>
      <c r="H199" s="81">
        <v>23.3</v>
      </c>
      <c r="I199" s="81">
        <v>258</v>
      </c>
      <c r="J199" s="84">
        <f t="shared" si="33"/>
        <v>2.7</v>
      </c>
      <c r="K199" s="84">
        <f t="shared" si="34"/>
        <v>3.1125000000000003</v>
      </c>
      <c r="L199" s="84">
        <f t="shared" si="35"/>
        <v>0</v>
      </c>
      <c r="M199" s="84">
        <f t="shared" si="36"/>
        <v>39.440000000000005</v>
      </c>
      <c r="N199" s="84">
        <f t="shared" si="37"/>
        <v>26.099999999999998</v>
      </c>
      <c r="O199" s="84">
        <f t="shared" si="38"/>
        <v>71.352500000000006</v>
      </c>
      <c r="P199" s="84" t="str">
        <f t="shared" si="39"/>
        <v>D</v>
      </c>
      <c r="Q199" s="84" t="str">
        <f t="shared" si="40"/>
        <v>D</v>
      </c>
      <c r="R199" s="84" t="str">
        <f t="shared" si="41"/>
        <v>D</v>
      </c>
      <c r="S199" s="84" t="str">
        <f t="shared" si="41"/>
        <v>D</v>
      </c>
      <c r="T199" s="84" t="str">
        <f t="shared" si="41"/>
        <v>D</v>
      </c>
      <c r="U199" s="85" t="str">
        <f t="shared" si="32"/>
        <v>D</v>
      </c>
      <c r="V199" s="109"/>
      <c r="W199" s="57"/>
      <c r="X199" s="117"/>
      <c r="Y199" s="113"/>
      <c r="Z199" s="114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0"/>
    </row>
    <row r="200" spans="1:36" ht="15" customHeight="1">
      <c r="A200" s="9">
        <v>199</v>
      </c>
      <c r="B200" s="81" t="s">
        <v>224</v>
      </c>
      <c r="C200" s="11">
        <v>2006</v>
      </c>
      <c r="D200" s="87" t="s">
        <v>49</v>
      </c>
      <c r="E200" s="81">
        <v>186</v>
      </c>
      <c r="F200" s="81">
        <v>247</v>
      </c>
      <c r="G200" s="81">
        <v>318</v>
      </c>
      <c r="H200" s="118">
        <v>23.1</v>
      </c>
      <c r="I200" s="81">
        <v>244</v>
      </c>
      <c r="J200" s="84">
        <f t="shared" si="33"/>
        <v>2.7</v>
      </c>
      <c r="K200" s="84">
        <f t="shared" si="34"/>
        <v>13.487500000000001</v>
      </c>
      <c r="L200" s="84">
        <f t="shared" si="35"/>
        <v>8.6999999999999993</v>
      </c>
      <c r="M200" s="84">
        <f t="shared" si="36"/>
        <v>38.280000000000008</v>
      </c>
      <c r="N200" s="84">
        <f t="shared" si="37"/>
        <v>5.8</v>
      </c>
      <c r="O200" s="84">
        <f t="shared" si="38"/>
        <v>68.967500000000001</v>
      </c>
      <c r="P200" s="84" t="str">
        <f t="shared" si="39"/>
        <v>D</v>
      </c>
      <c r="Q200" s="84" t="str">
        <f t="shared" si="40"/>
        <v>D</v>
      </c>
      <c r="R200" s="84" t="str">
        <f t="shared" si="41"/>
        <v>D</v>
      </c>
      <c r="S200" s="84" t="str">
        <f t="shared" si="41"/>
        <v>D</v>
      </c>
      <c r="T200" s="84" t="str">
        <f t="shared" si="41"/>
        <v>D</v>
      </c>
      <c r="U200" s="85" t="str">
        <f t="shared" si="32"/>
        <v>D</v>
      </c>
      <c r="V200" s="109"/>
      <c r="W200" s="57"/>
      <c r="X200" s="112"/>
      <c r="Y200" s="113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0"/>
    </row>
    <row r="201" spans="1:36" ht="15" customHeight="1">
      <c r="A201" s="9">
        <v>200</v>
      </c>
      <c r="B201" s="95" t="s">
        <v>225</v>
      </c>
      <c r="C201" s="11">
        <v>2009</v>
      </c>
      <c r="D201" s="87" t="s">
        <v>16</v>
      </c>
      <c r="E201" s="81">
        <v>189</v>
      </c>
      <c r="F201" s="81">
        <v>246</v>
      </c>
      <c r="G201" s="81">
        <v>316</v>
      </c>
      <c r="H201" s="81">
        <v>21.5</v>
      </c>
      <c r="I201" s="81">
        <v>250</v>
      </c>
      <c r="J201" s="84">
        <f t="shared" si="33"/>
        <v>10.8</v>
      </c>
      <c r="K201" s="84">
        <f t="shared" si="34"/>
        <v>11.412500000000001</v>
      </c>
      <c r="L201" s="84">
        <f t="shared" si="35"/>
        <v>2.9</v>
      </c>
      <c r="M201" s="84">
        <f t="shared" si="36"/>
        <v>29</v>
      </c>
      <c r="N201" s="84">
        <f t="shared" si="37"/>
        <v>14.5</v>
      </c>
      <c r="O201" s="84">
        <f t="shared" si="38"/>
        <v>68.612499999999997</v>
      </c>
      <c r="P201" s="84" t="str">
        <f t="shared" si="39"/>
        <v>D</v>
      </c>
      <c r="Q201" s="84" t="str">
        <f t="shared" si="40"/>
        <v>D</v>
      </c>
      <c r="R201" s="84" t="str">
        <f t="shared" si="41"/>
        <v>D</v>
      </c>
      <c r="S201" s="84" t="str">
        <f t="shared" si="41"/>
        <v>D</v>
      </c>
      <c r="T201" s="84" t="str">
        <f t="shared" si="41"/>
        <v>D</v>
      </c>
      <c r="U201" s="85" t="str">
        <f t="shared" si="32"/>
        <v>D</v>
      </c>
      <c r="V201" s="109"/>
      <c r="W201" s="111"/>
      <c r="X201" s="110"/>
      <c r="Y201" s="110"/>
      <c r="Z201" s="110"/>
      <c r="AA201" s="110"/>
      <c r="AB201" s="110"/>
      <c r="AC201" s="110"/>
      <c r="AD201" s="110"/>
      <c r="AE201" s="110"/>
      <c r="AF201" s="110"/>
      <c r="AG201" s="110"/>
      <c r="AH201" s="110"/>
      <c r="AI201" s="110"/>
      <c r="AJ201" s="110"/>
    </row>
    <row r="202" spans="1:36" ht="15" customHeight="1">
      <c r="A202" s="9">
        <v>201</v>
      </c>
      <c r="B202" s="95" t="s">
        <v>225</v>
      </c>
      <c r="C202" s="11">
        <v>2009</v>
      </c>
      <c r="D202" s="87" t="s">
        <v>16</v>
      </c>
      <c r="E202" s="83">
        <v>189</v>
      </c>
      <c r="F202" s="83">
        <v>246</v>
      </c>
      <c r="G202" s="83">
        <v>316</v>
      </c>
      <c r="H202" s="83">
        <v>21.5</v>
      </c>
      <c r="I202" s="83">
        <v>250</v>
      </c>
      <c r="J202" s="84">
        <f t="shared" si="33"/>
        <v>10.8</v>
      </c>
      <c r="K202" s="84">
        <f t="shared" si="34"/>
        <v>11.412500000000001</v>
      </c>
      <c r="L202" s="84">
        <f t="shared" si="35"/>
        <v>2.9</v>
      </c>
      <c r="M202" s="84">
        <f t="shared" si="36"/>
        <v>29</v>
      </c>
      <c r="N202" s="84">
        <f t="shared" si="37"/>
        <v>14.5</v>
      </c>
      <c r="O202" s="84">
        <f t="shared" si="38"/>
        <v>68.612499999999997</v>
      </c>
      <c r="P202" s="84" t="str">
        <f t="shared" si="39"/>
        <v>D</v>
      </c>
      <c r="Q202" s="84" t="str">
        <f t="shared" si="40"/>
        <v>D</v>
      </c>
      <c r="R202" s="84" t="str">
        <f t="shared" si="41"/>
        <v>D</v>
      </c>
      <c r="S202" s="84" t="str">
        <f t="shared" si="41"/>
        <v>D</v>
      </c>
      <c r="T202" s="84" t="str">
        <f t="shared" si="41"/>
        <v>D</v>
      </c>
      <c r="U202" s="85" t="str">
        <f t="shared" si="32"/>
        <v>D</v>
      </c>
      <c r="V202" s="109"/>
      <c r="W202" s="56"/>
      <c r="X202" s="89"/>
      <c r="Y202" s="90"/>
      <c r="Z202" s="91"/>
      <c r="AA202" s="91"/>
      <c r="AB202" s="91"/>
      <c r="AC202" s="39"/>
      <c r="AD202" s="91"/>
      <c r="AE202" s="91"/>
      <c r="AF202" s="92"/>
      <c r="AG202" s="92"/>
      <c r="AH202" s="92"/>
      <c r="AI202" s="92"/>
      <c r="AJ202" s="110"/>
    </row>
    <row r="203" spans="1:36" ht="15" customHeight="1">
      <c r="A203" s="9">
        <v>202</v>
      </c>
      <c r="B203" s="95" t="s">
        <v>226</v>
      </c>
      <c r="C203" s="11">
        <v>2008</v>
      </c>
      <c r="D203" s="82" t="s">
        <v>14</v>
      </c>
      <c r="E203" s="83">
        <v>188</v>
      </c>
      <c r="F203" s="83">
        <v>243</v>
      </c>
      <c r="G203" s="83">
        <v>314</v>
      </c>
      <c r="H203" s="83">
        <v>19.899999999999999</v>
      </c>
      <c r="I203" s="83">
        <v>263</v>
      </c>
      <c r="J203" s="84">
        <f t="shared" si="33"/>
        <v>8.1000000000000014</v>
      </c>
      <c r="K203" s="84">
        <f t="shared" si="34"/>
        <v>5.1875</v>
      </c>
      <c r="L203" s="84">
        <f t="shared" si="35"/>
        <v>0</v>
      </c>
      <c r="M203" s="84">
        <f t="shared" si="36"/>
        <v>19.719999999999992</v>
      </c>
      <c r="N203" s="84">
        <f t="shared" si="37"/>
        <v>33.35</v>
      </c>
      <c r="O203" s="84">
        <f t="shared" si="38"/>
        <v>66.357499999999987</v>
      </c>
      <c r="P203" s="84" t="str">
        <f t="shared" si="39"/>
        <v>D</v>
      </c>
      <c r="Q203" s="84" t="str">
        <f t="shared" si="40"/>
        <v>D</v>
      </c>
      <c r="R203" s="84" t="str">
        <f t="shared" si="41"/>
        <v>D</v>
      </c>
      <c r="S203" s="84" t="str">
        <f t="shared" si="41"/>
        <v>D</v>
      </c>
      <c r="T203" s="84" t="str">
        <f t="shared" si="41"/>
        <v>D</v>
      </c>
      <c r="U203" s="85" t="str">
        <f t="shared" si="32"/>
        <v>D</v>
      </c>
      <c r="V203" s="109"/>
      <c r="W203" s="57"/>
      <c r="X203" s="50"/>
      <c r="Y203" s="51"/>
      <c r="Z203" s="50"/>
      <c r="AA203" s="39"/>
      <c r="AB203" s="39"/>
      <c r="AC203" s="39"/>
      <c r="AD203" s="39"/>
      <c r="AE203" s="39"/>
      <c r="AF203" s="39"/>
      <c r="AG203" s="39"/>
      <c r="AH203" s="39"/>
      <c r="AI203" s="39"/>
      <c r="AJ203" s="110"/>
    </row>
    <row r="204" spans="1:36" ht="15" customHeight="1">
      <c r="A204" s="9">
        <v>203</v>
      </c>
      <c r="B204" s="95" t="s">
        <v>227</v>
      </c>
      <c r="C204" s="11">
        <v>2006</v>
      </c>
      <c r="D204" s="82" t="s">
        <v>88</v>
      </c>
      <c r="E204" s="83">
        <v>175</v>
      </c>
      <c r="F204" s="83">
        <v>234</v>
      </c>
      <c r="G204" s="83">
        <v>312</v>
      </c>
      <c r="H204" s="83">
        <v>19.7</v>
      </c>
      <c r="I204" s="83">
        <v>272</v>
      </c>
      <c r="J204" s="84">
        <f t="shared" si="33"/>
        <v>0</v>
      </c>
      <c r="K204" s="84">
        <f t="shared" si="34"/>
        <v>0</v>
      </c>
      <c r="L204" s="84">
        <f t="shared" si="35"/>
        <v>0</v>
      </c>
      <c r="M204" s="84">
        <f t="shared" si="36"/>
        <v>18.559999999999995</v>
      </c>
      <c r="N204" s="84">
        <f t="shared" si="37"/>
        <v>46.4</v>
      </c>
      <c r="O204" s="84">
        <f t="shared" si="38"/>
        <v>64.959999999999994</v>
      </c>
      <c r="P204" s="84" t="str">
        <f t="shared" si="39"/>
        <v>D</v>
      </c>
      <c r="Q204" s="84" t="str">
        <f t="shared" si="40"/>
        <v>D</v>
      </c>
      <c r="R204" s="84" t="str">
        <f t="shared" si="41"/>
        <v>D</v>
      </c>
      <c r="S204" s="84" t="str">
        <f t="shared" si="41"/>
        <v>D</v>
      </c>
      <c r="T204" s="84" t="str">
        <f t="shared" si="41"/>
        <v>D</v>
      </c>
      <c r="U204" s="85" t="str">
        <f t="shared" si="32"/>
        <v>D</v>
      </c>
      <c r="V204" s="109"/>
      <c r="W204" s="57"/>
      <c r="X204" s="89"/>
      <c r="Y204" s="90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10"/>
    </row>
    <row r="205" spans="1:36" ht="15" customHeight="1">
      <c r="A205" s="9">
        <v>204</v>
      </c>
      <c r="B205" s="95" t="s">
        <v>228</v>
      </c>
      <c r="C205" s="11">
        <v>2006</v>
      </c>
      <c r="D205" s="87" t="s">
        <v>82</v>
      </c>
      <c r="E205" s="81">
        <v>193</v>
      </c>
      <c r="F205" s="81">
        <v>246</v>
      </c>
      <c r="G205" s="81">
        <v>310</v>
      </c>
      <c r="H205" s="81">
        <v>19.3</v>
      </c>
      <c r="I205" s="81">
        <v>249</v>
      </c>
      <c r="J205" s="84">
        <f t="shared" si="33"/>
        <v>21.6</v>
      </c>
      <c r="K205" s="84">
        <f t="shared" si="34"/>
        <v>11.412500000000001</v>
      </c>
      <c r="L205" s="84">
        <f t="shared" si="35"/>
        <v>0</v>
      </c>
      <c r="M205" s="84">
        <f t="shared" si="36"/>
        <v>16.240000000000002</v>
      </c>
      <c r="N205" s="84">
        <f t="shared" si="37"/>
        <v>13.049999999999999</v>
      </c>
      <c r="O205" s="84">
        <f t="shared" si="38"/>
        <v>62.302500000000002</v>
      </c>
      <c r="P205" s="84" t="str">
        <f t="shared" si="39"/>
        <v>D</v>
      </c>
      <c r="Q205" s="84" t="str">
        <f t="shared" si="40"/>
        <v>D</v>
      </c>
      <c r="R205" s="84" t="str">
        <f t="shared" si="41"/>
        <v>D</v>
      </c>
      <c r="S205" s="84" t="str">
        <f t="shared" si="41"/>
        <v>D</v>
      </c>
      <c r="T205" s="84" t="str">
        <f t="shared" si="41"/>
        <v>D</v>
      </c>
      <c r="U205" s="85" t="str">
        <f t="shared" si="32"/>
        <v>D</v>
      </c>
      <c r="V205" s="109"/>
      <c r="W205" s="57"/>
      <c r="X205" s="29"/>
      <c r="Y205" s="51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110"/>
    </row>
    <row r="206" spans="1:36" ht="15" customHeight="1">
      <c r="A206" s="9">
        <v>205</v>
      </c>
      <c r="B206" s="81" t="s">
        <v>229</v>
      </c>
      <c r="C206" s="11">
        <v>2009</v>
      </c>
      <c r="D206" s="87" t="s">
        <v>18</v>
      </c>
      <c r="E206" s="83">
        <v>183</v>
      </c>
      <c r="F206" s="83">
        <v>235</v>
      </c>
      <c r="G206" s="83">
        <v>310</v>
      </c>
      <c r="H206" s="83">
        <v>19.399999999999999</v>
      </c>
      <c r="I206" s="83">
        <v>270</v>
      </c>
      <c r="J206" s="84">
        <f t="shared" si="33"/>
        <v>0</v>
      </c>
      <c r="K206" s="84">
        <f t="shared" si="34"/>
        <v>0</v>
      </c>
      <c r="L206" s="84">
        <f t="shared" si="35"/>
        <v>0</v>
      </c>
      <c r="M206" s="84">
        <f t="shared" si="36"/>
        <v>16.81999999999999</v>
      </c>
      <c r="N206" s="84">
        <f t="shared" si="37"/>
        <v>43.5</v>
      </c>
      <c r="O206" s="84">
        <f t="shared" si="38"/>
        <v>60.319999999999993</v>
      </c>
      <c r="P206" s="84" t="str">
        <f t="shared" si="39"/>
        <v>D</v>
      </c>
      <c r="Q206" s="84" t="str">
        <f t="shared" si="40"/>
        <v>D</v>
      </c>
      <c r="R206" s="84" t="str">
        <f t="shared" si="41"/>
        <v>D</v>
      </c>
      <c r="S206" s="84" t="str">
        <f t="shared" si="41"/>
        <v>D</v>
      </c>
      <c r="T206" s="84" t="str">
        <f t="shared" si="41"/>
        <v>D</v>
      </c>
      <c r="U206" s="85" t="str">
        <f t="shared" si="32"/>
        <v>D</v>
      </c>
      <c r="V206" s="109"/>
      <c r="W206" s="57"/>
      <c r="X206" s="50"/>
      <c r="Y206" s="51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110"/>
    </row>
    <row r="207" spans="1:36" ht="15" customHeight="1">
      <c r="A207" s="9">
        <v>206</v>
      </c>
      <c r="B207" s="81" t="s">
        <v>230</v>
      </c>
      <c r="C207" s="11">
        <v>2008</v>
      </c>
      <c r="D207" s="82" t="s">
        <v>75</v>
      </c>
      <c r="E207" s="83">
        <v>186</v>
      </c>
      <c r="F207" s="83">
        <v>241</v>
      </c>
      <c r="G207" s="83">
        <v>316</v>
      </c>
      <c r="H207" s="83">
        <v>18.399999999999999</v>
      </c>
      <c r="I207" s="83">
        <v>268</v>
      </c>
      <c r="J207" s="84">
        <f t="shared" si="33"/>
        <v>2.7</v>
      </c>
      <c r="K207" s="84">
        <f t="shared" si="34"/>
        <v>1.0375000000000001</v>
      </c>
      <c r="L207" s="84">
        <f t="shared" si="35"/>
        <v>2.9</v>
      </c>
      <c r="M207" s="84">
        <f t="shared" si="36"/>
        <v>11.019999999999991</v>
      </c>
      <c r="N207" s="84">
        <f t="shared" si="37"/>
        <v>40.6</v>
      </c>
      <c r="O207" s="84">
        <f t="shared" si="38"/>
        <v>58.257499999999993</v>
      </c>
      <c r="P207" s="84" t="str">
        <f t="shared" si="39"/>
        <v>D</v>
      </c>
      <c r="Q207" s="84" t="str">
        <f t="shared" si="40"/>
        <v>D</v>
      </c>
      <c r="R207" s="84" t="str">
        <f t="shared" si="41"/>
        <v>D</v>
      </c>
      <c r="S207" s="84" t="str">
        <f t="shared" si="41"/>
        <v>D</v>
      </c>
      <c r="T207" s="84" t="str">
        <f t="shared" si="41"/>
        <v>D</v>
      </c>
      <c r="U207" s="85" t="str">
        <f t="shared" si="32"/>
        <v>D</v>
      </c>
      <c r="V207" s="109"/>
      <c r="W207" s="57"/>
      <c r="X207" s="29"/>
      <c r="Y207" s="2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110"/>
    </row>
    <row r="208" spans="1:36" ht="15" customHeight="1">
      <c r="A208" s="9">
        <v>207</v>
      </c>
      <c r="B208" s="95" t="s">
        <v>231</v>
      </c>
      <c r="C208" s="11">
        <v>2008</v>
      </c>
      <c r="D208" s="87" t="s">
        <v>16</v>
      </c>
      <c r="E208" s="81">
        <v>190</v>
      </c>
      <c r="F208" s="81">
        <v>248</v>
      </c>
      <c r="G208" s="81">
        <v>318</v>
      </c>
      <c r="H208" s="81">
        <v>15.9</v>
      </c>
      <c r="I208" s="81">
        <v>253</v>
      </c>
      <c r="J208" s="84">
        <f t="shared" si="33"/>
        <v>13.5</v>
      </c>
      <c r="K208" s="84">
        <f t="shared" si="34"/>
        <v>15.562500000000002</v>
      </c>
      <c r="L208" s="84">
        <f t="shared" si="35"/>
        <v>8.6999999999999993</v>
      </c>
      <c r="M208" s="84">
        <f t="shared" si="36"/>
        <v>0</v>
      </c>
      <c r="N208" s="84">
        <f t="shared" si="37"/>
        <v>18.849999999999998</v>
      </c>
      <c r="O208" s="84">
        <f t="shared" si="38"/>
        <v>56.612499999999997</v>
      </c>
      <c r="P208" s="84" t="str">
        <f t="shared" si="39"/>
        <v>D</v>
      </c>
      <c r="Q208" s="84" t="str">
        <f t="shared" si="40"/>
        <v>D</v>
      </c>
      <c r="R208" s="84" t="str">
        <f t="shared" si="41"/>
        <v>D</v>
      </c>
      <c r="S208" s="84" t="str">
        <f t="shared" si="41"/>
        <v>D</v>
      </c>
      <c r="T208" s="84" t="str">
        <f t="shared" si="41"/>
        <v>D</v>
      </c>
      <c r="U208" s="85" t="str">
        <f t="shared" si="32"/>
        <v>D</v>
      </c>
      <c r="V208" s="109"/>
      <c r="W208" s="57"/>
      <c r="X208" s="50"/>
      <c r="Y208" s="51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110"/>
    </row>
    <row r="209" spans="1:36" ht="15" customHeight="1">
      <c r="A209" s="9">
        <v>208</v>
      </c>
      <c r="B209" s="95" t="s">
        <v>231</v>
      </c>
      <c r="C209" s="11">
        <v>2008</v>
      </c>
      <c r="D209" s="87" t="s">
        <v>16</v>
      </c>
      <c r="E209" s="83">
        <v>190</v>
      </c>
      <c r="F209" s="83">
        <v>248</v>
      </c>
      <c r="G209" s="83">
        <v>318</v>
      </c>
      <c r="H209" s="83">
        <v>15.9</v>
      </c>
      <c r="I209" s="83">
        <v>253</v>
      </c>
      <c r="J209" s="84">
        <f t="shared" si="33"/>
        <v>13.5</v>
      </c>
      <c r="K209" s="84">
        <f t="shared" si="34"/>
        <v>15.562500000000002</v>
      </c>
      <c r="L209" s="84">
        <f t="shared" si="35"/>
        <v>8.6999999999999993</v>
      </c>
      <c r="M209" s="84">
        <f t="shared" si="36"/>
        <v>0</v>
      </c>
      <c r="N209" s="84">
        <f t="shared" si="37"/>
        <v>18.849999999999998</v>
      </c>
      <c r="O209" s="84">
        <f t="shared" si="38"/>
        <v>56.612499999999997</v>
      </c>
      <c r="P209" s="84" t="str">
        <f t="shared" si="39"/>
        <v>D</v>
      </c>
      <c r="Q209" s="84" t="str">
        <f t="shared" si="40"/>
        <v>D</v>
      </c>
      <c r="R209" s="84" t="str">
        <f t="shared" si="41"/>
        <v>D</v>
      </c>
      <c r="S209" s="84" t="str">
        <f t="shared" si="41"/>
        <v>D</v>
      </c>
      <c r="T209" s="84" t="str">
        <f t="shared" si="41"/>
        <v>D</v>
      </c>
      <c r="U209" s="85" t="str">
        <f t="shared" si="32"/>
        <v>D</v>
      </c>
      <c r="V209" s="109"/>
      <c r="W209" s="57"/>
      <c r="X209" s="29"/>
      <c r="Y209" s="51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110"/>
    </row>
    <row r="210" spans="1:36" ht="15" customHeight="1">
      <c r="A210" s="9">
        <v>209</v>
      </c>
      <c r="B210" s="95" t="s">
        <v>232</v>
      </c>
      <c r="C210" s="11">
        <v>2009</v>
      </c>
      <c r="D210" s="82" t="s">
        <v>75</v>
      </c>
      <c r="E210" s="83">
        <v>190</v>
      </c>
      <c r="F210" s="83">
        <v>248</v>
      </c>
      <c r="G210" s="83">
        <v>316</v>
      </c>
      <c r="H210" s="83">
        <v>17.100000000000001</v>
      </c>
      <c r="I210" s="83">
        <v>250</v>
      </c>
      <c r="J210" s="84">
        <f t="shared" si="33"/>
        <v>13.5</v>
      </c>
      <c r="K210" s="84">
        <f t="shared" si="34"/>
        <v>15.562500000000002</v>
      </c>
      <c r="L210" s="84">
        <f t="shared" si="35"/>
        <v>2.9</v>
      </c>
      <c r="M210" s="84">
        <f t="shared" si="36"/>
        <v>3.480000000000008</v>
      </c>
      <c r="N210" s="84">
        <f t="shared" si="37"/>
        <v>14.5</v>
      </c>
      <c r="O210" s="84">
        <f t="shared" si="38"/>
        <v>49.94250000000001</v>
      </c>
      <c r="P210" s="84" t="str">
        <f t="shared" si="39"/>
        <v>D</v>
      </c>
      <c r="Q210" s="84" t="str">
        <f t="shared" si="40"/>
        <v>D</v>
      </c>
      <c r="R210" s="84" t="str">
        <f t="shared" si="41"/>
        <v>D</v>
      </c>
      <c r="S210" s="84" t="str">
        <f t="shared" si="41"/>
        <v>D</v>
      </c>
      <c r="T210" s="84" t="str">
        <f t="shared" si="41"/>
        <v>D</v>
      </c>
      <c r="U210" s="85" t="str">
        <f t="shared" si="32"/>
        <v>D</v>
      </c>
      <c r="V210" s="109"/>
      <c r="W210" s="57"/>
      <c r="X210" s="29"/>
      <c r="Y210" s="51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110"/>
    </row>
    <row r="211" spans="1:36" ht="15" customHeight="1">
      <c r="A211" s="9">
        <v>210</v>
      </c>
      <c r="B211" s="95" t="s">
        <v>233</v>
      </c>
      <c r="C211" s="11">
        <v>2009</v>
      </c>
      <c r="D211" s="87" t="s">
        <v>23</v>
      </c>
      <c r="E211" s="83">
        <v>187</v>
      </c>
      <c r="F211" s="83">
        <v>246</v>
      </c>
      <c r="G211" s="83">
        <v>312</v>
      </c>
      <c r="H211" s="83">
        <v>21.8</v>
      </c>
      <c r="I211" s="83">
        <v>221</v>
      </c>
      <c r="J211" s="84">
        <f t="shared" si="33"/>
        <v>5.4</v>
      </c>
      <c r="K211" s="84">
        <f t="shared" si="34"/>
        <v>11.412500000000001</v>
      </c>
      <c r="L211" s="84">
        <f t="shared" si="35"/>
        <v>0</v>
      </c>
      <c r="M211" s="84">
        <f t="shared" si="36"/>
        <v>30.740000000000002</v>
      </c>
      <c r="N211" s="84">
        <f t="shared" si="37"/>
        <v>0</v>
      </c>
      <c r="O211" s="84">
        <f t="shared" si="38"/>
        <v>47.552500000000002</v>
      </c>
      <c r="P211" s="84" t="str">
        <f t="shared" si="39"/>
        <v>D</v>
      </c>
      <c r="Q211" s="84" t="str">
        <f t="shared" si="40"/>
        <v>D</v>
      </c>
      <c r="R211" s="84" t="str">
        <f t="shared" si="41"/>
        <v>D</v>
      </c>
      <c r="S211" s="84" t="str">
        <f t="shared" si="41"/>
        <v>D</v>
      </c>
      <c r="T211" s="84" t="str">
        <f t="shared" si="41"/>
        <v>D</v>
      </c>
      <c r="U211" s="85" t="str">
        <f t="shared" si="32"/>
        <v>D</v>
      </c>
      <c r="V211" s="109"/>
      <c r="W211" s="107"/>
      <c r="X211" s="50"/>
      <c r="Y211" s="51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110"/>
    </row>
    <row r="212" spans="1:36" ht="15" customHeight="1">
      <c r="A212" s="9">
        <v>211</v>
      </c>
      <c r="B212" s="81" t="s">
        <v>234</v>
      </c>
      <c r="C212" s="11">
        <v>2009</v>
      </c>
      <c r="D212" s="82" t="s">
        <v>57</v>
      </c>
      <c r="E212" s="98">
        <v>184</v>
      </c>
      <c r="F212" s="98">
        <v>239</v>
      </c>
      <c r="G212" s="105">
        <v>304</v>
      </c>
      <c r="H212" s="99">
        <v>21.1</v>
      </c>
      <c r="I212" s="99">
        <v>253</v>
      </c>
      <c r="J212" s="84">
        <f t="shared" si="33"/>
        <v>0</v>
      </c>
      <c r="K212" s="84">
        <f t="shared" si="34"/>
        <v>0</v>
      </c>
      <c r="L212" s="84">
        <f t="shared" si="35"/>
        <v>0</v>
      </c>
      <c r="M212" s="84">
        <f t="shared" si="36"/>
        <v>26.680000000000007</v>
      </c>
      <c r="N212" s="84">
        <f t="shared" si="37"/>
        <v>18.849999999999998</v>
      </c>
      <c r="O212" s="84">
        <f t="shared" si="38"/>
        <v>45.53</v>
      </c>
      <c r="P212" s="84" t="str">
        <f t="shared" si="39"/>
        <v>D</v>
      </c>
      <c r="Q212" s="84" t="str">
        <f t="shared" si="40"/>
        <v>D</v>
      </c>
      <c r="R212" s="84" t="str">
        <f t="shared" si="41"/>
        <v>D</v>
      </c>
      <c r="S212" s="84" t="str">
        <f t="shared" si="41"/>
        <v>D</v>
      </c>
      <c r="T212" s="84" t="str">
        <f t="shared" si="41"/>
        <v>D</v>
      </c>
      <c r="U212" s="85" t="str">
        <f t="shared" si="32"/>
        <v>D</v>
      </c>
      <c r="V212" s="109"/>
      <c r="W212" s="107"/>
      <c r="X212" s="50"/>
      <c r="Y212" s="51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110"/>
    </row>
    <row r="213" spans="1:36" ht="15" customHeight="1">
      <c r="A213" s="9">
        <v>212</v>
      </c>
      <c r="B213" s="95" t="s">
        <v>235</v>
      </c>
      <c r="C213" s="11">
        <v>2008</v>
      </c>
      <c r="D213" s="82" t="s">
        <v>35</v>
      </c>
      <c r="E213" s="83">
        <v>187</v>
      </c>
      <c r="F213" s="83">
        <v>246</v>
      </c>
      <c r="G213" s="83">
        <v>316</v>
      </c>
      <c r="H213" s="83">
        <v>17.2</v>
      </c>
      <c r="I213" s="83">
        <v>254</v>
      </c>
      <c r="J213" s="84">
        <f t="shared" si="33"/>
        <v>5.4</v>
      </c>
      <c r="K213" s="84">
        <f t="shared" si="34"/>
        <v>11.412500000000001</v>
      </c>
      <c r="L213" s="84">
        <f t="shared" si="35"/>
        <v>2.9</v>
      </c>
      <c r="M213" s="84">
        <f t="shared" si="36"/>
        <v>4.0599999999999961</v>
      </c>
      <c r="N213" s="84">
        <f t="shared" si="37"/>
        <v>20.3</v>
      </c>
      <c r="O213" s="84">
        <f t="shared" si="38"/>
        <v>44.072499999999991</v>
      </c>
      <c r="P213" s="84" t="str">
        <f t="shared" si="39"/>
        <v>D</v>
      </c>
      <c r="Q213" s="84" t="str">
        <f t="shared" si="40"/>
        <v>D</v>
      </c>
      <c r="R213" s="84" t="str">
        <f t="shared" si="41"/>
        <v>D</v>
      </c>
      <c r="S213" s="84" t="str">
        <f t="shared" si="41"/>
        <v>D</v>
      </c>
      <c r="T213" s="84" t="str">
        <f t="shared" si="41"/>
        <v>D</v>
      </c>
      <c r="U213" s="85" t="str">
        <f t="shared" si="32"/>
        <v>D</v>
      </c>
      <c r="V213" s="109"/>
      <c r="W213" s="107"/>
      <c r="X213" s="50"/>
      <c r="Y213" s="11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110"/>
    </row>
    <row r="214" spans="1:36" ht="15" customHeight="1">
      <c r="A214" s="9">
        <v>213</v>
      </c>
      <c r="B214" s="95" t="s">
        <v>236</v>
      </c>
      <c r="C214" s="11">
        <v>2008</v>
      </c>
      <c r="D214" s="87" t="s">
        <v>16</v>
      </c>
      <c r="E214" s="81">
        <v>183</v>
      </c>
      <c r="F214" s="81">
        <v>241</v>
      </c>
      <c r="G214" s="81">
        <v>316</v>
      </c>
      <c r="H214" s="81">
        <v>18.8</v>
      </c>
      <c r="I214" s="81">
        <v>258</v>
      </c>
      <c r="J214" s="84">
        <f t="shared" si="33"/>
        <v>0</v>
      </c>
      <c r="K214" s="84">
        <f t="shared" si="34"/>
        <v>1.0375000000000001</v>
      </c>
      <c r="L214" s="84">
        <f t="shared" si="35"/>
        <v>2.9</v>
      </c>
      <c r="M214" s="84">
        <f t="shared" si="36"/>
        <v>13.340000000000003</v>
      </c>
      <c r="N214" s="84">
        <f t="shared" si="37"/>
        <v>26.099999999999998</v>
      </c>
      <c r="O214" s="84">
        <f t="shared" si="38"/>
        <v>43.377499999999998</v>
      </c>
      <c r="P214" s="84" t="str">
        <f t="shared" si="39"/>
        <v>D</v>
      </c>
      <c r="Q214" s="84" t="str">
        <f t="shared" si="40"/>
        <v>D</v>
      </c>
      <c r="R214" s="84" t="str">
        <f t="shared" si="41"/>
        <v>D</v>
      </c>
      <c r="S214" s="84" t="str">
        <f t="shared" si="41"/>
        <v>D</v>
      </c>
      <c r="T214" s="84" t="str">
        <f t="shared" si="41"/>
        <v>D</v>
      </c>
      <c r="U214" s="85" t="str">
        <f t="shared" si="32"/>
        <v>D</v>
      </c>
      <c r="V214" s="109"/>
      <c r="W214" s="107"/>
      <c r="X214" s="50"/>
      <c r="Y214" s="51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110"/>
    </row>
    <row r="215" spans="1:36" ht="15" customHeight="1">
      <c r="A215" s="9">
        <v>214</v>
      </c>
      <c r="B215" s="95" t="s">
        <v>236</v>
      </c>
      <c r="C215" s="11">
        <v>2008</v>
      </c>
      <c r="D215" s="87" t="s">
        <v>16</v>
      </c>
      <c r="E215" s="83">
        <v>183</v>
      </c>
      <c r="F215" s="83">
        <v>241</v>
      </c>
      <c r="G215" s="83">
        <v>316</v>
      </c>
      <c r="H215" s="83">
        <v>18.8</v>
      </c>
      <c r="I215" s="83">
        <v>258</v>
      </c>
      <c r="J215" s="84">
        <f t="shared" si="33"/>
        <v>0</v>
      </c>
      <c r="K215" s="84">
        <f t="shared" si="34"/>
        <v>1.0375000000000001</v>
      </c>
      <c r="L215" s="84">
        <f t="shared" si="35"/>
        <v>2.9</v>
      </c>
      <c r="M215" s="84">
        <f t="shared" si="36"/>
        <v>13.340000000000003</v>
      </c>
      <c r="N215" s="84">
        <f t="shared" si="37"/>
        <v>26.099999999999998</v>
      </c>
      <c r="O215" s="84">
        <f t="shared" si="38"/>
        <v>43.377499999999998</v>
      </c>
      <c r="P215" s="84" t="str">
        <f t="shared" si="39"/>
        <v>D</v>
      </c>
      <c r="Q215" s="84" t="str">
        <f t="shared" si="40"/>
        <v>D</v>
      </c>
      <c r="R215" s="84" t="str">
        <f t="shared" si="41"/>
        <v>D</v>
      </c>
      <c r="S215" s="84" t="str">
        <f t="shared" si="41"/>
        <v>D</v>
      </c>
      <c r="T215" s="84" t="str">
        <f t="shared" si="41"/>
        <v>D</v>
      </c>
      <c r="U215" s="85" t="str">
        <f t="shared" si="32"/>
        <v>D</v>
      </c>
      <c r="V215" s="109"/>
      <c r="W215" s="107"/>
      <c r="X215" s="50"/>
      <c r="Y215" s="51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110"/>
    </row>
    <row r="216" spans="1:36" ht="15" customHeight="1">
      <c r="A216" s="9">
        <v>215</v>
      </c>
      <c r="B216" s="95" t="s">
        <v>237</v>
      </c>
      <c r="C216" s="11">
        <v>2008</v>
      </c>
      <c r="D216" s="82" t="s">
        <v>14</v>
      </c>
      <c r="E216" s="83">
        <v>189</v>
      </c>
      <c r="F216" s="83">
        <v>244</v>
      </c>
      <c r="G216" s="83">
        <v>318</v>
      </c>
      <c r="H216" s="83">
        <v>19.100000000000001</v>
      </c>
      <c r="I216" s="83">
        <v>238</v>
      </c>
      <c r="J216" s="84">
        <f t="shared" si="33"/>
        <v>10.8</v>
      </c>
      <c r="K216" s="84">
        <f t="shared" si="34"/>
        <v>7.2625000000000011</v>
      </c>
      <c r="L216" s="84">
        <f t="shared" si="35"/>
        <v>8.6999999999999993</v>
      </c>
      <c r="M216" s="84">
        <f t="shared" si="36"/>
        <v>15.080000000000007</v>
      </c>
      <c r="N216" s="84">
        <f t="shared" si="37"/>
        <v>0</v>
      </c>
      <c r="O216" s="84">
        <f t="shared" si="38"/>
        <v>41.842500000000008</v>
      </c>
      <c r="P216" s="84" t="str">
        <f t="shared" si="39"/>
        <v>D</v>
      </c>
      <c r="Q216" s="84" t="str">
        <f t="shared" si="40"/>
        <v>D</v>
      </c>
      <c r="R216" s="84" t="str">
        <f t="shared" si="41"/>
        <v>D</v>
      </c>
      <c r="S216" s="84" t="str">
        <f t="shared" si="41"/>
        <v>D</v>
      </c>
      <c r="T216" s="84" t="str">
        <f t="shared" si="41"/>
        <v>D</v>
      </c>
      <c r="U216" s="85" t="str">
        <f t="shared" si="32"/>
        <v>D</v>
      </c>
      <c r="V216" s="109"/>
      <c r="W216" s="107"/>
      <c r="X216" s="29"/>
      <c r="Y216" s="38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110"/>
    </row>
    <row r="217" spans="1:36" ht="15" customHeight="1">
      <c r="A217" s="9">
        <v>216</v>
      </c>
      <c r="B217" s="95" t="s">
        <v>238</v>
      </c>
      <c r="C217" s="11">
        <v>2009</v>
      </c>
      <c r="D217" s="82" t="s">
        <v>35</v>
      </c>
      <c r="E217" s="83">
        <v>187</v>
      </c>
      <c r="F217" s="83">
        <v>244</v>
      </c>
      <c r="G217" s="83">
        <v>306</v>
      </c>
      <c r="H217" s="83">
        <v>18.899999999999999</v>
      </c>
      <c r="I217" s="83">
        <v>246</v>
      </c>
      <c r="J217" s="84">
        <f t="shared" si="33"/>
        <v>5.4</v>
      </c>
      <c r="K217" s="84">
        <f t="shared" si="34"/>
        <v>7.2625000000000011</v>
      </c>
      <c r="L217" s="84">
        <f t="shared" si="35"/>
        <v>0</v>
      </c>
      <c r="M217" s="84">
        <f t="shared" si="36"/>
        <v>13.919999999999991</v>
      </c>
      <c r="N217" s="84">
        <f t="shared" si="37"/>
        <v>8.6999999999999993</v>
      </c>
      <c r="O217" s="84">
        <f t="shared" si="38"/>
        <v>35.282499999999992</v>
      </c>
      <c r="P217" s="84" t="str">
        <f t="shared" si="39"/>
        <v>D</v>
      </c>
      <c r="Q217" s="84" t="str">
        <f t="shared" si="40"/>
        <v>D</v>
      </c>
      <c r="R217" s="84" t="str">
        <f t="shared" si="41"/>
        <v>D</v>
      </c>
      <c r="S217" s="84" t="str">
        <f t="shared" si="41"/>
        <v>D</v>
      </c>
      <c r="T217" s="84" t="str">
        <f t="shared" si="41"/>
        <v>D</v>
      </c>
      <c r="U217" s="85" t="str">
        <f t="shared" si="32"/>
        <v>D</v>
      </c>
      <c r="V217" s="109"/>
      <c r="W217" s="107"/>
      <c r="X217" s="29"/>
      <c r="Y217" s="51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110"/>
    </row>
    <row r="218" spans="1:36" ht="15" customHeight="1">
      <c r="A218" s="9">
        <v>217</v>
      </c>
      <c r="B218" s="81" t="s">
        <v>239</v>
      </c>
      <c r="C218" s="11">
        <v>2008</v>
      </c>
      <c r="D218" s="87" t="s">
        <v>16</v>
      </c>
      <c r="E218" s="81">
        <v>174</v>
      </c>
      <c r="F218" s="81">
        <v>231</v>
      </c>
      <c r="G218" s="81">
        <v>310</v>
      </c>
      <c r="H218" s="81">
        <v>17.899999999999999</v>
      </c>
      <c r="I218" s="81">
        <v>257</v>
      </c>
      <c r="J218" s="84">
        <f t="shared" si="33"/>
        <v>0</v>
      </c>
      <c r="K218" s="84">
        <f t="shared" si="34"/>
        <v>0</v>
      </c>
      <c r="L218" s="84">
        <f t="shared" si="35"/>
        <v>0</v>
      </c>
      <c r="M218" s="84">
        <f t="shared" si="36"/>
        <v>8.1199999999999921</v>
      </c>
      <c r="N218" s="84">
        <f t="shared" si="37"/>
        <v>24.65</v>
      </c>
      <c r="O218" s="84">
        <f t="shared" si="38"/>
        <v>32.769999999999989</v>
      </c>
      <c r="P218" s="84" t="str">
        <f t="shared" si="39"/>
        <v>D</v>
      </c>
      <c r="Q218" s="84" t="str">
        <f t="shared" si="40"/>
        <v>D</v>
      </c>
      <c r="R218" s="84" t="str">
        <f t="shared" si="41"/>
        <v>D</v>
      </c>
      <c r="S218" s="84" t="str">
        <f t="shared" si="41"/>
        <v>D</v>
      </c>
      <c r="T218" s="84" t="str">
        <f t="shared" si="41"/>
        <v>D</v>
      </c>
      <c r="U218" s="85" t="str">
        <f t="shared" si="32"/>
        <v>D</v>
      </c>
      <c r="V218" s="109"/>
      <c r="W218" s="107"/>
      <c r="X218" s="50"/>
      <c r="Y218" s="51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110"/>
    </row>
    <row r="219" spans="1:36" ht="15" customHeight="1">
      <c r="A219" s="9">
        <v>218</v>
      </c>
      <c r="B219" s="81" t="s">
        <v>239</v>
      </c>
      <c r="C219" s="11">
        <v>2008</v>
      </c>
      <c r="D219" s="87" t="s">
        <v>16</v>
      </c>
      <c r="E219" s="83">
        <v>174</v>
      </c>
      <c r="F219" s="83">
        <v>231</v>
      </c>
      <c r="G219" s="83">
        <v>310</v>
      </c>
      <c r="H219" s="83">
        <v>17.899999999999999</v>
      </c>
      <c r="I219" s="83">
        <v>257</v>
      </c>
      <c r="J219" s="84">
        <f t="shared" si="33"/>
        <v>0</v>
      </c>
      <c r="K219" s="84">
        <f t="shared" si="34"/>
        <v>0</v>
      </c>
      <c r="L219" s="84">
        <f t="shared" si="35"/>
        <v>0</v>
      </c>
      <c r="M219" s="84">
        <f t="shared" si="36"/>
        <v>8.1199999999999921</v>
      </c>
      <c r="N219" s="84">
        <f t="shared" si="37"/>
        <v>24.65</v>
      </c>
      <c r="O219" s="84">
        <f t="shared" si="38"/>
        <v>32.769999999999989</v>
      </c>
      <c r="P219" s="84" t="str">
        <f t="shared" si="39"/>
        <v>D</v>
      </c>
      <c r="Q219" s="84" t="str">
        <f t="shared" si="40"/>
        <v>D</v>
      </c>
      <c r="R219" s="84" t="str">
        <f t="shared" si="41"/>
        <v>D</v>
      </c>
      <c r="S219" s="84" t="str">
        <f t="shared" si="41"/>
        <v>D</v>
      </c>
      <c r="T219" s="84" t="str">
        <f t="shared" si="41"/>
        <v>D</v>
      </c>
      <c r="U219" s="85" t="str">
        <f t="shared" si="32"/>
        <v>D</v>
      </c>
      <c r="V219" s="109"/>
      <c r="W219" s="111"/>
      <c r="X219" s="110"/>
      <c r="Y219" s="110"/>
      <c r="Z219" s="110"/>
      <c r="AA219" s="110"/>
      <c r="AB219" s="110"/>
      <c r="AC219" s="110"/>
      <c r="AD219" s="110"/>
      <c r="AE219" s="110"/>
      <c r="AF219" s="110"/>
      <c r="AG219" s="110"/>
      <c r="AH219" s="110"/>
      <c r="AI219" s="110"/>
      <c r="AJ219" s="110"/>
    </row>
    <row r="220" spans="1:36" ht="15" customHeight="1">
      <c r="A220" s="9">
        <v>219</v>
      </c>
      <c r="B220" s="81" t="s">
        <v>240</v>
      </c>
      <c r="C220" s="11">
        <v>2010</v>
      </c>
      <c r="D220" s="87" t="s">
        <v>45</v>
      </c>
      <c r="E220" s="81">
        <v>187</v>
      </c>
      <c r="F220" s="81">
        <v>243</v>
      </c>
      <c r="G220" s="81">
        <v>316</v>
      </c>
      <c r="H220" s="81">
        <v>19.2</v>
      </c>
      <c r="I220" s="81">
        <v>242</v>
      </c>
      <c r="J220" s="84">
        <f t="shared" si="33"/>
        <v>5.4</v>
      </c>
      <c r="K220" s="84">
        <f t="shared" si="34"/>
        <v>5.1875</v>
      </c>
      <c r="L220" s="84">
        <f t="shared" si="35"/>
        <v>2.9</v>
      </c>
      <c r="M220" s="84">
        <f t="shared" si="36"/>
        <v>15.659999999999995</v>
      </c>
      <c r="N220" s="84">
        <f t="shared" si="37"/>
        <v>2.9</v>
      </c>
      <c r="O220" s="84">
        <f t="shared" si="38"/>
        <v>32.047499999999992</v>
      </c>
      <c r="P220" s="84" t="str">
        <f t="shared" si="39"/>
        <v>D</v>
      </c>
      <c r="Q220" s="84" t="str">
        <f t="shared" si="40"/>
        <v>D</v>
      </c>
      <c r="R220" s="84" t="str">
        <f t="shared" si="41"/>
        <v>D</v>
      </c>
      <c r="S220" s="84" t="str">
        <f t="shared" si="41"/>
        <v>D</v>
      </c>
      <c r="T220" s="84" t="str">
        <f t="shared" si="41"/>
        <v>D</v>
      </c>
      <c r="U220" s="85" t="str">
        <f t="shared" si="32"/>
        <v>D</v>
      </c>
      <c r="V220" s="109"/>
      <c r="W220" s="56"/>
      <c r="X220" s="29"/>
      <c r="Y220" s="38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110"/>
    </row>
    <row r="221" spans="1:36" ht="15" customHeight="1">
      <c r="A221" s="9">
        <v>220</v>
      </c>
      <c r="B221" s="81" t="s">
        <v>241</v>
      </c>
      <c r="C221" s="11">
        <v>2007</v>
      </c>
      <c r="D221" s="82" t="s">
        <v>57</v>
      </c>
      <c r="E221" s="83">
        <v>182</v>
      </c>
      <c r="F221" s="83">
        <v>236</v>
      </c>
      <c r="G221" s="83">
        <v>310</v>
      </c>
      <c r="H221" s="83">
        <v>19</v>
      </c>
      <c r="I221" s="83">
        <v>252</v>
      </c>
      <c r="J221" s="84">
        <f t="shared" si="33"/>
        <v>0</v>
      </c>
      <c r="K221" s="84">
        <f t="shared" si="34"/>
        <v>0</v>
      </c>
      <c r="L221" s="84">
        <f t="shared" si="35"/>
        <v>0</v>
      </c>
      <c r="M221" s="84">
        <f t="shared" si="36"/>
        <v>14.5</v>
      </c>
      <c r="N221" s="84">
        <f t="shared" si="37"/>
        <v>17.399999999999999</v>
      </c>
      <c r="O221" s="84">
        <f t="shared" si="38"/>
        <v>31.9</v>
      </c>
      <c r="P221" s="84" t="str">
        <f t="shared" si="39"/>
        <v>D</v>
      </c>
      <c r="Q221" s="84" t="str">
        <f t="shared" si="40"/>
        <v>D</v>
      </c>
      <c r="R221" s="84" t="str">
        <f t="shared" si="41"/>
        <v>D</v>
      </c>
      <c r="S221" s="84" t="str">
        <f t="shared" si="41"/>
        <v>D</v>
      </c>
      <c r="T221" s="84" t="str">
        <f t="shared" si="41"/>
        <v>D</v>
      </c>
      <c r="U221" s="85" t="str">
        <f t="shared" si="32"/>
        <v>D</v>
      </c>
      <c r="V221" s="109"/>
      <c r="W221" s="57"/>
      <c r="X221" s="50"/>
      <c r="Y221" s="51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110"/>
    </row>
    <row r="222" spans="1:36" ht="15" customHeight="1">
      <c r="A222" s="9">
        <v>221</v>
      </c>
      <c r="B222" s="95" t="s">
        <v>242</v>
      </c>
      <c r="C222" s="11">
        <v>2009</v>
      </c>
      <c r="D222" s="82" t="s">
        <v>75</v>
      </c>
      <c r="E222" s="83">
        <v>184</v>
      </c>
      <c r="F222" s="83">
        <v>240</v>
      </c>
      <c r="G222" s="83">
        <v>312</v>
      </c>
      <c r="H222" s="83">
        <v>21.9</v>
      </c>
      <c r="I222" s="83">
        <v>239</v>
      </c>
      <c r="J222" s="84">
        <f t="shared" si="33"/>
        <v>0</v>
      </c>
      <c r="K222" s="84">
        <f t="shared" si="34"/>
        <v>0</v>
      </c>
      <c r="L222" s="84">
        <f t="shared" si="35"/>
        <v>0</v>
      </c>
      <c r="M222" s="84">
        <f t="shared" si="36"/>
        <v>31.31999999999999</v>
      </c>
      <c r="N222" s="84">
        <f t="shared" si="37"/>
        <v>0</v>
      </c>
      <c r="O222" s="84">
        <f t="shared" si="38"/>
        <v>31.31999999999999</v>
      </c>
      <c r="P222" s="84" t="str">
        <f t="shared" si="39"/>
        <v>D</v>
      </c>
      <c r="Q222" s="84" t="str">
        <f t="shared" si="40"/>
        <v>D</v>
      </c>
      <c r="R222" s="84" t="str">
        <f t="shared" si="41"/>
        <v>D</v>
      </c>
      <c r="S222" s="84" t="str">
        <f t="shared" si="41"/>
        <v>D</v>
      </c>
      <c r="T222" s="84" t="str">
        <f t="shared" si="41"/>
        <v>D</v>
      </c>
      <c r="U222" s="85" t="str">
        <f t="shared" si="32"/>
        <v>D</v>
      </c>
      <c r="V222" s="109"/>
      <c r="W222" s="57"/>
      <c r="X222" s="50"/>
      <c r="Y222" s="51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110"/>
    </row>
    <row r="223" spans="1:36" ht="15" customHeight="1">
      <c r="A223" s="9">
        <v>222</v>
      </c>
      <c r="B223" s="95" t="s">
        <v>243</v>
      </c>
      <c r="C223" s="11">
        <v>2009</v>
      </c>
      <c r="D223" s="82" t="s">
        <v>75</v>
      </c>
      <c r="E223" s="83">
        <v>184</v>
      </c>
      <c r="F223" s="83">
        <v>241</v>
      </c>
      <c r="G223" s="83">
        <v>310</v>
      </c>
      <c r="H223" s="83">
        <v>17.3</v>
      </c>
      <c r="I223" s="83">
        <v>249</v>
      </c>
      <c r="J223" s="84">
        <f t="shared" si="33"/>
        <v>0</v>
      </c>
      <c r="K223" s="84">
        <f t="shared" si="34"/>
        <v>1.0375000000000001</v>
      </c>
      <c r="L223" s="84">
        <f t="shared" si="35"/>
        <v>0</v>
      </c>
      <c r="M223" s="84">
        <f t="shared" si="36"/>
        <v>4.6400000000000041</v>
      </c>
      <c r="N223" s="84">
        <f t="shared" si="37"/>
        <v>13.049999999999999</v>
      </c>
      <c r="O223" s="84">
        <f t="shared" si="38"/>
        <v>18.727500000000003</v>
      </c>
      <c r="P223" s="84" t="str">
        <f t="shared" si="39"/>
        <v>D</v>
      </c>
      <c r="Q223" s="84" t="str">
        <f t="shared" si="40"/>
        <v>D</v>
      </c>
      <c r="R223" s="84" t="str">
        <f t="shared" si="41"/>
        <v>D</v>
      </c>
      <c r="S223" s="84" t="str">
        <f t="shared" si="41"/>
        <v>D</v>
      </c>
      <c r="T223" s="84" t="str">
        <f t="shared" si="41"/>
        <v>D</v>
      </c>
      <c r="U223" s="85" t="str">
        <f t="shared" si="32"/>
        <v>D</v>
      </c>
      <c r="V223" s="109"/>
      <c r="W223" s="57"/>
      <c r="X223" s="29"/>
      <c r="Y223" s="51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110"/>
    </row>
    <row r="224" spans="1:36" ht="15" customHeight="1">
      <c r="A224" s="9">
        <v>223</v>
      </c>
      <c r="B224" s="95" t="s">
        <v>244</v>
      </c>
      <c r="C224" s="11">
        <v>2008</v>
      </c>
      <c r="D224" s="87" t="s">
        <v>16</v>
      </c>
      <c r="E224" s="81">
        <v>185</v>
      </c>
      <c r="F224" s="81">
        <v>241</v>
      </c>
      <c r="G224" s="81">
        <v>312</v>
      </c>
      <c r="H224" s="81">
        <v>16.600000000000001</v>
      </c>
      <c r="I224" s="81">
        <v>244</v>
      </c>
      <c r="J224" s="84">
        <f t="shared" si="33"/>
        <v>0</v>
      </c>
      <c r="K224" s="84">
        <f t="shared" si="34"/>
        <v>1.0375000000000001</v>
      </c>
      <c r="L224" s="84">
        <f t="shared" si="35"/>
        <v>0</v>
      </c>
      <c r="M224" s="84">
        <f t="shared" si="36"/>
        <v>0.58000000000000818</v>
      </c>
      <c r="N224" s="84">
        <f t="shared" si="37"/>
        <v>5.8</v>
      </c>
      <c r="O224" s="84">
        <f t="shared" si="38"/>
        <v>7.4175000000000075</v>
      </c>
      <c r="P224" s="84" t="str">
        <f t="shared" si="39"/>
        <v>D</v>
      </c>
      <c r="Q224" s="84" t="str">
        <f t="shared" si="40"/>
        <v>D</v>
      </c>
      <c r="R224" s="84" t="str">
        <f t="shared" si="41"/>
        <v>D</v>
      </c>
      <c r="S224" s="84" t="str">
        <f t="shared" si="41"/>
        <v>D</v>
      </c>
      <c r="T224" s="84" t="str">
        <f t="shared" si="41"/>
        <v>D</v>
      </c>
      <c r="U224" s="85" t="str">
        <f t="shared" si="32"/>
        <v>D</v>
      </c>
      <c r="V224" s="109"/>
      <c r="W224" s="57"/>
      <c r="X224" s="50"/>
      <c r="Y224" s="51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110"/>
    </row>
    <row r="225" spans="1:36" ht="15" customHeight="1">
      <c r="A225" s="9">
        <v>224</v>
      </c>
      <c r="B225" s="98" t="s">
        <v>245</v>
      </c>
      <c r="C225" s="11">
        <v>2005</v>
      </c>
      <c r="D225" s="87" t="s">
        <v>16</v>
      </c>
      <c r="E225" s="98">
        <v>186</v>
      </c>
      <c r="F225" s="98">
        <v>242</v>
      </c>
      <c r="G225" s="98">
        <v>300</v>
      </c>
      <c r="H225" s="99">
        <v>15.2</v>
      </c>
      <c r="I225" s="99">
        <v>235</v>
      </c>
      <c r="J225" s="84">
        <f t="shared" si="33"/>
        <v>2.7</v>
      </c>
      <c r="K225" s="84">
        <f t="shared" si="34"/>
        <v>3.1125000000000003</v>
      </c>
      <c r="L225" s="84">
        <f t="shared" si="35"/>
        <v>0</v>
      </c>
      <c r="M225" s="84">
        <f t="shared" si="36"/>
        <v>0</v>
      </c>
      <c r="N225" s="84">
        <f t="shared" si="37"/>
        <v>0</v>
      </c>
      <c r="O225" s="84">
        <f t="shared" si="38"/>
        <v>5.8125</v>
      </c>
      <c r="P225" s="84" t="str">
        <f t="shared" si="39"/>
        <v>D</v>
      </c>
      <c r="Q225" s="84" t="str">
        <f t="shared" si="40"/>
        <v>D</v>
      </c>
      <c r="R225" s="84" t="str">
        <f t="shared" si="41"/>
        <v>D</v>
      </c>
      <c r="S225" s="84" t="str">
        <f t="shared" si="41"/>
        <v>D</v>
      </c>
      <c r="T225" s="84" t="str">
        <f t="shared" si="41"/>
        <v>D</v>
      </c>
      <c r="U225" s="85" t="str">
        <f t="shared" si="32"/>
        <v>D</v>
      </c>
      <c r="V225" s="109"/>
      <c r="W225" s="57"/>
      <c r="X225" s="29"/>
      <c r="Y225" s="38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110"/>
    </row>
    <row r="226" spans="1:36" ht="15" customHeight="1">
      <c r="A226" s="9">
        <v>225</v>
      </c>
      <c r="B226" s="81" t="s">
        <v>246</v>
      </c>
      <c r="C226" s="11">
        <v>2009</v>
      </c>
      <c r="D226" s="120" t="s">
        <v>12</v>
      </c>
      <c r="E226" s="121">
        <v>179</v>
      </c>
      <c r="F226" s="121">
        <v>239</v>
      </c>
      <c r="G226" s="121">
        <v>310</v>
      </c>
      <c r="H226" s="121">
        <v>23.1</v>
      </c>
      <c r="I226" s="121">
        <v>254</v>
      </c>
      <c r="J226" s="84">
        <f t="shared" si="33"/>
        <v>0</v>
      </c>
      <c r="K226" s="84">
        <f t="shared" si="34"/>
        <v>0</v>
      </c>
      <c r="L226" s="84">
        <f t="shared" si="35"/>
        <v>0</v>
      </c>
      <c r="M226" s="84">
        <f t="shared" si="36"/>
        <v>38.280000000000008</v>
      </c>
      <c r="N226" s="84">
        <f t="shared" si="37"/>
        <v>20.3</v>
      </c>
      <c r="O226" s="84">
        <f t="shared" si="38"/>
        <v>58.580000000000013</v>
      </c>
      <c r="P226" s="84" t="str">
        <f t="shared" si="39"/>
        <v>D</v>
      </c>
      <c r="Q226" s="84" t="str">
        <f t="shared" si="40"/>
        <v>D</v>
      </c>
      <c r="R226" s="84" t="str">
        <f t="shared" si="41"/>
        <v>D</v>
      </c>
      <c r="S226" s="84" t="str">
        <f t="shared" si="41"/>
        <v>D</v>
      </c>
      <c r="T226" s="84" t="str">
        <f t="shared" si="41"/>
        <v>D</v>
      </c>
      <c r="U226" s="85" t="str">
        <f t="shared" si="32"/>
        <v>D</v>
      </c>
      <c r="V226" s="109"/>
      <c r="W226" s="111"/>
      <c r="X226" s="110"/>
      <c r="Y226" s="110"/>
      <c r="Z226" s="110"/>
      <c r="AA226" s="110"/>
      <c r="AB226" s="110"/>
      <c r="AC226" s="110"/>
      <c r="AD226" s="110"/>
      <c r="AE226" s="110"/>
      <c r="AF226" s="110"/>
      <c r="AG226" s="110"/>
      <c r="AH226" s="110"/>
      <c r="AI226" s="110"/>
      <c r="AJ226" s="110"/>
    </row>
    <row r="227" spans="1:36" ht="15" customHeight="1">
      <c r="A227" s="9">
        <v>226</v>
      </c>
      <c r="V227" s="123"/>
      <c r="W227" s="56"/>
      <c r="X227" s="29"/>
      <c r="Y227" s="51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110"/>
    </row>
    <row r="228" spans="1:36">
      <c r="A228" s="124"/>
      <c r="W228" s="57"/>
      <c r="X228" s="29"/>
      <c r="Y228" s="2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110"/>
    </row>
    <row r="229" spans="1:36">
      <c r="A229" s="125"/>
      <c r="V229" s="111"/>
      <c r="W229" s="57"/>
      <c r="X229" s="29"/>
      <c r="Y229" s="51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110"/>
    </row>
    <row r="230" spans="1:36">
      <c r="A230" s="125"/>
      <c r="V230" s="111"/>
      <c r="W230" s="57"/>
      <c r="X230" s="29"/>
      <c r="Y230" s="51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110"/>
    </row>
    <row r="231" spans="1:36">
      <c r="A231" s="125"/>
      <c r="V231" s="111"/>
      <c r="W231" s="57"/>
      <c r="X231" s="29"/>
      <c r="Y231" s="59"/>
      <c r="Z231" s="31"/>
      <c r="AA231" s="31"/>
      <c r="AB231" s="31"/>
      <c r="AC231" s="126"/>
      <c r="AD231" s="42"/>
      <c r="AE231" s="42"/>
      <c r="AF231" s="42"/>
      <c r="AG231" s="42"/>
      <c r="AH231" s="126"/>
      <c r="AI231" s="42"/>
      <c r="AJ231" s="110"/>
    </row>
    <row r="232" spans="1:36">
      <c r="A232" s="125"/>
      <c r="B232" s="81"/>
      <c r="C232" s="127"/>
      <c r="D232" s="120"/>
      <c r="E232" s="121"/>
      <c r="F232" s="121"/>
      <c r="G232" s="121"/>
      <c r="H232" s="121"/>
      <c r="I232" s="121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5"/>
      <c r="V232" s="111"/>
      <c r="W232" s="57"/>
      <c r="X232" s="29"/>
      <c r="Y232" s="51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110"/>
    </row>
    <row r="233" spans="1:36">
      <c r="A233" s="124"/>
      <c r="B233" s="81"/>
      <c r="C233" s="127"/>
      <c r="D233" s="120"/>
      <c r="E233" s="121"/>
      <c r="F233" s="121"/>
      <c r="G233" s="121"/>
      <c r="H233" s="121"/>
      <c r="I233" s="121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5"/>
      <c r="V233" s="111"/>
      <c r="W233" s="57"/>
      <c r="X233" s="29"/>
      <c r="Y233" s="51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110"/>
    </row>
    <row r="234" spans="1:36">
      <c r="J234" s="128"/>
      <c r="K234" s="128"/>
      <c r="L234" s="128"/>
      <c r="M234" s="128"/>
      <c r="N234" s="128"/>
      <c r="O234" s="128"/>
      <c r="P234" s="128"/>
      <c r="Q234" s="128"/>
      <c r="R234" s="128"/>
      <c r="S234" s="128"/>
      <c r="T234" s="128"/>
      <c r="U234" s="129"/>
      <c r="V234" s="111"/>
      <c r="W234" s="57"/>
      <c r="X234" s="29"/>
      <c r="Y234" s="51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110"/>
    </row>
    <row r="235" spans="1:36">
      <c r="A235" s="110"/>
      <c r="B235" s="110"/>
      <c r="C235" s="110"/>
      <c r="D235" s="110"/>
      <c r="E235" s="130"/>
      <c r="F235" s="130"/>
      <c r="G235" s="130"/>
      <c r="H235" s="130"/>
      <c r="I235" s="130"/>
      <c r="J235" s="131"/>
      <c r="K235" s="131"/>
      <c r="L235" s="131"/>
      <c r="M235" s="131"/>
      <c r="N235" s="131"/>
      <c r="O235" s="131"/>
      <c r="P235" s="131"/>
      <c r="Q235" s="131"/>
      <c r="R235" s="131"/>
      <c r="S235" s="131"/>
      <c r="T235" s="131"/>
      <c r="U235" s="129"/>
      <c r="V235" s="110"/>
      <c r="W235" s="57"/>
      <c r="X235" s="29"/>
      <c r="Y235" s="51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110"/>
    </row>
    <row r="236" spans="1:36" ht="12.75" customHeight="1">
      <c r="A236" s="57"/>
      <c r="B236" s="29"/>
      <c r="C236" s="51"/>
      <c r="D236" s="110"/>
      <c r="E236" s="130"/>
      <c r="F236" s="130"/>
      <c r="G236" s="130"/>
      <c r="H236" s="130"/>
      <c r="I236" s="130"/>
      <c r="J236" s="131"/>
      <c r="K236" s="131"/>
      <c r="L236" s="131"/>
      <c r="M236" s="131"/>
      <c r="N236" s="131"/>
      <c r="O236" s="131"/>
      <c r="P236" s="131"/>
      <c r="Q236" s="131"/>
      <c r="R236" s="131"/>
      <c r="S236" s="131"/>
      <c r="T236" s="131"/>
      <c r="U236" s="129"/>
      <c r="V236" s="110"/>
      <c r="W236" s="57"/>
      <c r="X236" s="41"/>
      <c r="Y236" s="59"/>
      <c r="Z236" s="31"/>
      <c r="AA236" s="31"/>
      <c r="AB236" s="31"/>
      <c r="AC236" s="126"/>
      <c r="AD236" s="42"/>
      <c r="AE236" s="39"/>
      <c r="AF236" s="42"/>
      <c r="AG236" s="42"/>
      <c r="AH236" s="126"/>
      <c r="AI236" s="42"/>
      <c r="AJ236" s="110"/>
    </row>
    <row r="237" spans="1:36">
      <c r="A237" s="57"/>
      <c r="B237" s="41"/>
      <c r="C237" s="59"/>
      <c r="D237" s="11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10"/>
      <c r="Q237" s="110"/>
      <c r="R237" s="110"/>
      <c r="S237" s="110"/>
      <c r="T237" s="110"/>
      <c r="U237" s="110"/>
      <c r="V237" s="110"/>
      <c r="W237" s="57"/>
      <c r="X237" s="29"/>
      <c r="Y237" s="38"/>
      <c r="Z237" s="31"/>
      <c r="AA237" s="31"/>
      <c r="AB237" s="31"/>
      <c r="AC237" s="126"/>
      <c r="AD237" s="42"/>
      <c r="AE237" s="42"/>
      <c r="AF237" s="42"/>
      <c r="AG237" s="42"/>
      <c r="AH237" s="126"/>
      <c r="AI237" s="42"/>
      <c r="AJ237" s="110"/>
    </row>
    <row r="238" spans="1:36">
      <c r="A238" s="57"/>
      <c r="B238" s="29"/>
      <c r="C238" s="51"/>
      <c r="D238" s="11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10"/>
      <c r="Q238" s="110"/>
      <c r="R238" s="110"/>
      <c r="S238" s="110"/>
      <c r="T238" s="110"/>
      <c r="U238" s="110"/>
      <c r="V238" s="110"/>
      <c r="W238" s="107"/>
      <c r="X238" s="29"/>
      <c r="Y238" s="51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110"/>
    </row>
    <row r="239" spans="1:36">
      <c r="A239" s="57"/>
      <c r="B239" s="29"/>
      <c r="C239" s="51"/>
      <c r="D239" s="110"/>
      <c r="E239" s="130"/>
      <c r="F239" s="130"/>
      <c r="G239" s="130"/>
      <c r="H239" s="130"/>
      <c r="I239" s="130"/>
      <c r="J239" s="131"/>
      <c r="K239" s="131"/>
      <c r="L239" s="131"/>
      <c r="M239" s="131"/>
      <c r="N239" s="131"/>
      <c r="O239" s="131"/>
      <c r="P239" s="131"/>
      <c r="Q239" s="131"/>
      <c r="R239" s="131"/>
      <c r="S239" s="131"/>
      <c r="T239" s="131"/>
      <c r="U239" s="129"/>
      <c r="V239" s="110"/>
      <c r="W239" s="107"/>
      <c r="X239" s="29"/>
      <c r="Y239" s="51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110"/>
    </row>
    <row r="240" spans="1:36">
      <c r="A240" s="110"/>
      <c r="B240" s="132"/>
      <c r="C240" s="132"/>
      <c r="D240" s="132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  <c r="P240" s="133"/>
      <c r="Q240" s="133"/>
      <c r="R240" s="133"/>
      <c r="S240" s="133"/>
      <c r="T240" s="133"/>
      <c r="U240" s="133"/>
      <c r="V240" s="110"/>
      <c r="W240" s="111"/>
      <c r="X240" s="110"/>
      <c r="Y240" s="110"/>
      <c r="Z240" s="110"/>
      <c r="AA240" s="110"/>
      <c r="AB240" s="110"/>
      <c r="AC240" s="110"/>
      <c r="AD240" s="110"/>
      <c r="AE240" s="110"/>
      <c r="AF240" s="110"/>
      <c r="AG240" s="110"/>
      <c r="AH240" s="110"/>
      <c r="AI240" s="110"/>
      <c r="AJ240" s="110"/>
    </row>
    <row r="241" spans="1:36" ht="14.25">
      <c r="A241" s="110"/>
      <c r="B241" s="50"/>
      <c r="C241" s="51"/>
      <c r="D241" s="110"/>
      <c r="E241" s="18"/>
      <c r="F241" s="18"/>
      <c r="G241" s="18"/>
      <c r="H241" s="134"/>
      <c r="I241" s="18"/>
      <c r="J241" s="131"/>
      <c r="K241" s="131"/>
      <c r="L241" s="131"/>
      <c r="M241" s="131"/>
      <c r="N241" s="131"/>
      <c r="O241" s="131"/>
      <c r="P241" s="131"/>
      <c r="Q241" s="131"/>
      <c r="R241" s="131"/>
      <c r="S241" s="131"/>
      <c r="T241" s="131"/>
      <c r="U241" s="129"/>
      <c r="V241" s="110"/>
      <c r="W241" s="56"/>
      <c r="X241" s="50"/>
      <c r="Y241" s="51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110"/>
    </row>
    <row r="242" spans="1:36">
      <c r="A242" s="110"/>
      <c r="B242" s="110"/>
      <c r="C242" s="110"/>
      <c r="D242" s="11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10"/>
      <c r="Q242" s="110"/>
      <c r="R242" s="110"/>
      <c r="S242" s="110"/>
      <c r="T242" s="110"/>
      <c r="U242" s="110"/>
      <c r="V242" s="110"/>
      <c r="W242" s="57"/>
      <c r="X242" s="50"/>
      <c r="Y242" s="51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110"/>
    </row>
    <row r="243" spans="1:36">
      <c r="A243" s="110"/>
      <c r="B243" s="110"/>
      <c r="C243" s="110"/>
      <c r="D243" s="11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10"/>
      <c r="Q243" s="110"/>
      <c r="R243" s="110"/>
      <c r="S243" s="110"/>
      <c r="T243" s="110"/>
      <c r="U243" s="110"/>
      <c r="V243" s="110"/>
      <c r="W243" s="57"/>
      <c r="X243" s="29"/>
      <c r="Y243" s="51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110"/>
    </row>
    <row r="244" spans="1:36">
      <c r="A244" s="110"/>
      <c r="B244" s="110"/>
      <c r="C244" s="110"/>
      <c r="D244" s="11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10"/>
      <c r="Q244" s="110"/>
      <c r="R244" s="110"/>
      <c r="S244" s="110"/>
      <c r="T244" s="110"/>
      <c r="U244" s="110"/>
      <c r="V244" s="110"/>
      <c r="W244" s="57"/>
      <c r="X244" s="29"/>
      <c r="Y244" s="51"/>
      <c r="Z244" s="39"/>
      <c r="AA244" s="39"/>
      <c r="AB244" s="50"/>
      <c r="AC244" s="39"/>
      <c r="AD244" s="39"/>
      <c r="AE244" s="39"/>
      <c r="AF244" s="39"/>
      <c r="AG244" s="39"/>
      <c r="AH244" s="39"/>
      <c r="AI244" s="39"/>
      <c r="AJ244" s="110"/>
    </row>
    <row r="245" spans="1:36">
      <c r="W245" s="57"/>
      <c r="X245" s="50"/>
      <c r="Y245" s="51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110"/>
    </row>
    <row r="246" spans="1:36">
      <c r="W246" s="57"/>
      <c r="X246" s="50"/>
      <c r="Y246" s="51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110"/>
    </row>
    <row r="247" spans="1:36">
      <c r="W247" s="57"/>
      <c r="X247" s="50"/>
      <c r="Y247" s="51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110"/>
    </row>
    <row r="248" spans="1:36">
      <c r="W248" s="57"/>
      <c r="X248" s="29"/>
      <c r="Y248" s="51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110"/>
    </row>
    <row r="249" spans="1:36">
      <c r="W249" s="111"/>
      <c r="X249" s="110"/>
      <c r="Y249" s="110"/>
      <c r="Z249" s="110"/>
      <c r="AA249" s="110"/>
      <c r="AB249" s="110"/>
      <c r="AC249" s="110"/>
      <c r="AD249" s="110"/>
      <c r="AE249" s="110"/>
      <c r="AF249" s="110"/>
      <c r="AG249" s="110"/>
      <c r="AH249" s="110"/>
      <c r="AI249" s="110"/>
      <c r="AJ249" s="110"/>
    </row>
    <row r="250" spans="1:36">
      <c r="W250" s="111"/>
      <c r="X250" s="110"/>
      <c r="Y250" s="110"/>
      <c r="Z250" s="110"/>
      <c r="AA250" s="110"/>
      <c r="AB250" s="110"/>
      <c r="AC250" s="110"/>
      <c r="AD250" s="110"/>
      <c r="AE250" s="110"/>
      <c r="AF250" s="110"/>
      <c r="AG250" s="110"/>
      <c r="AH250" s="110"/>
      <c r="AI250" s="110"/>
      <c r="AJ250" s="110"/>
    </row>
    <row r="251" spans="1:36">
      <c r="W251" s="111"/>
      <c r="X251" s="110"/>
      <c r="Y251" s="110"/>
      <c r="Z251" s="110"/>
      <c r="AA251" s="110"/>
      <c r="AB251" s="110"/>
      <c r="AC251" s="110"/>
      <c r="AD251" s="110"/>
      <c r="AE251" s="110"/>
      <c r="AF251" s="110"/>
      <c r="AG251" s="110"/>
      <c r="AH251" s="110"/>
      <c r="AI251" s="110"/>
      <c r="AJ251" s="110"/>
    </row>
    <row r="252" spans="1:36">
      <c r="W252" s="111"/>
      <c r="X252" s="110"/>
      <c r="Y252" s="110"/>
      <c r="Z252" s="110"/>
      <c r="AA252" s="110"/>
      <c r="AB252" s="110"/>
      <c r="AC252" s="110"/>
      <c r="AD252" s="110"/>
      <c r="AE252" s="110"/>
      <c r="AF252" s="110"/>
      <c r="AG252" s="110"/>
      <c r="AH252" s="110"/>
      <c r="AI252" s="110"/>
      <c r="AJ252" s="110"/>
    </row>
    <row r="253" spans="1:36">
      <c r="W253" s="111"/>
      <c r="X253" s="111"/>
    </row>
    <row r="254" spans="1:36">
      <c r="W254" s="111"/>
      <c r="X254" s="111"/>
    </row>
  </sheetData>
  <pageMargins left="0.7" right="0.7" top="0.78740157499999996" bottom="0.78740157499999996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data SCM  -2.11.24 (3)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Zach</dc:creator>
  <cp:lastModifiedBy>Administrator</cp:lastModifiedBy>
  <dcterms:created xsi:type="dcterms:W3CDTF">2025-02-23T14:02:55Z</dcterms:created>
  <dcterms:modified xsi:type="dcterms:W3CDTF">2025-02-24T13:13:45Z</dcterms:modified>
</cp:coreProperties>
</file>